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aily Tracker" sheetId="2" state="visible" r:id="rId2"/>
    <sheet xmlns:r="http://schemas.openxmlformats.org/officeDocument/2006/relationships" name="Month Dashboard" sheetId="3" state="visible" r:id="rId3"/>
    <sheet xmlns:r="http://schemas.openxmlformats.org/officeDocument/2006/relationships" name="How to Read It" sheetId="4" state="visible" r:id="rId4"/>
  </sheets>
  <definedNames/>
  <calcPr calcId="124519" fullCalcOnLoad="1"/>
</workbook>
</file>

<file path=xl/styles.xml><?xml version="1.0" encoding="utf-8"?>
<styleSheet xmlns="http://schemas.openxmlformats.org/spreadsheetml/2006/main">
  <numFmts count="2">
    <numFmt numFmtId="164" formatCode="&quot;₹&quot;#,##0"/>
    <numFmt numFmtId="165" formatCode="0.0%"/>
  </numFmts>
  <fonts count="12">
    <font>
      <name val="Calibri"/>
      <family val="2"/>
      <color theme="1"/>
      <sz val="11"/>
      <scheme val="minor"/>
    </font>
    <font>
      <name val="Calibri"/>
      <b val="1"/>
      <color rgb="001F2937"/>
      <sz val="18"/>
    </font>
    <font>
      <name val="Calibri"/>
      <i val="1"/>
      <color rgb="006B7280"/>
      <sz val="10"/>
    </font>
    <font>
      <name val="Calibri"/>
      <b val="1"/>
      <color rgb="00C52031"/>
      <sz val="12"/>
    </font>
    <font>
      <name val="Calibri"/>
      <b val="1"/>
      <color rgb="001F2937"/>
      <sz val="11"/>
    </font>
    <font>
      <name val="Calibri"/>
      <color rgb="001F2937"/>
      <sz val="11"/>
    </font>
    <font>
      <name val="Calibri"/>
      <b val="1"/>
      <color rgb="00FFFFFF"/>
      <sz val="15"/>
    </font>
    <font>
      <name val="Calibri"/>
      <b val="1"/>
      <color rgb="00FFFFFF"/>
      <sz val="11"/>
    </font>
    <font>
      <name val="Calibri"/>
      <b val="1"/>
      <color rgb="00059669"/>
      <sz val="10"/>
    </font>
    <font>
      <name val="Calibri"/>
      <b val="1"/>
      <color rgb="001F2937"/>
      <sz val="14"/>
    </font>
    <font>
      <name val="Calibri"/>
      <b val="1"/>
      <color rgb="001F2937"/>
      <sz val="10"/>
    </font>
    <font>
      <name val="Calibri"/>
      <b val="1"/>
      <color rgb="00C52031"/>
      <sz val="20"/>
    </font>
  </fonts>
  <fills count="9">
    <fill>
      <patternFill/>
    </fill>
    <fill>
      <patternFill patternType="gray125"/>
    </fill>
    <fill>
      <patternFill patternType="solid">
        <fgColor rgb="00FFFBEB"/>
      </patternFill>
    </fill>
    <fill>
      <patternFill patternType="solid">
        <fgColor rgb="00C52031"/>
      </patternFill>
    </fill>
    <fill>
      <patternFill patternType="solid">
        <fgColor rgb="00FFFDF5"/>
      </patternFill>
    </fill>
    <fill>
      <patternFill patternType="solid">
        <fgColor rgb="00F9FAFB"/>
      </patternFill>
    </fill>
    <fill>
      <patternFill patternType="solid">
        <fgColor rgb="001F2937"/>
      </patternFill>
    </fill>
    <fill>
      <patternFill patternType="solid">
        <fgColor rgb="00EFF6FF"/>
      </patternFill>
    </fill>
    <fill>
      <patternFill patternType="solid">
        <fgColor rgb="00ECFDF5"/>
      </patternFill>
    </fill>
  </fills>
  <borders count="5">
    <border>
      <left/>
      <right/>
      <top/>
      <bottom/>
      <diagonal/>
    </border>
    <border>
      <left style="thin">
        <color rgb="00E5E7EB"/>
      </left>
      <right style="thin">
        <color rgb="00E5E7EB"/>
      </right>
      <top style="thin">
        <color rgb="00E5E7EB"/>
      </top>
      <bottom style="thin">
        <color rgb="00E5E7EB"/>
      </bottom>
    </border>
    <border>
      <left/>
      <right/>
      <top style="thin">
        <color rgb="00E5E7EB"/>
      </top>
      <bottom/>
      <diagonal/>
    </border>
    <border>
      <left/>
      <right style="thin">
        <color rgb="00E5E7EB"/>
      </right>
      <top style="thin">
        <color rgb="00E5E7EB"/>
      </top>
      <bottom/>
      <diagonal/>
    </border>
    <border>
      <left/>
      <right style="thin">
        <color rgb="00E5E7EB"/>
      </right>
      <top style="thin">
        <color rgb="00E5E7EB"/>
      </top>
      <bottom style="thin">
        <color rgb="00E5E7EB"/>
      </bottom>
      <diagonal/>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top" wrapText="1"/>
    </xf>
    <xf numFmtId="0" fontId="2" fillId="2" borderId="0" applyAlignment="1" pivotButton="0" quotePrefix="0" xfId="0">
      <alignment horizontal="left" vertical="top" wrapText="1"/>
    </xf>
    <xf numFmtId="0" fontId="2" fillId="0" borderId="0" applyAlignment="1" pivotButton="0" quotePrefix="0" xfId="0">
      <alignment horizontal="center" vertical="center" wrapText="1"/>
    </xf>
    <xf numFmtId="0" fontId="6" fillId="3" borderId="0" applyAlignment="1" pivotButton="0" quotePrefix="0" xfId="0">
      <alignment horizontal="center" vertical="center" wrapText="1"/>
    </xf>
    <xf numFmtId="0" fontId="4" fillId="0" borderId="0" applyAlignment="1" pivotButton="0" quotePrefix="0" xfId="0">
      <alignment horizontal="right" vertical="center"/>
    </xf>
    <xf numFmtId="0" fontId="5" fillId="4" borderId="0" applyAlignment="1" applyProtection="1" pivotButton="0" quotePrefix="0" xfId="0">
      <alignment horizontal="left" vertical="center" wrapText="1"/>
      <protection locked="0" hidden="0"/>
    </xf>
    <xf numFmtId="0" fontId="2" fillId="0" borderId="0" applyAlignment="1" pivotButton="0" quotePrefix="0" xfId="0">
      <alignment horizontal="right" vertical="center"/>
    </xf>
    <xf numFmtId="0" fontId="7" fillId="3" borderId="1" applyAlignment="1" pivotButton="0" quotePrefix="0" xfId="0">
      <alignment horizontal="center" vertical="center" wrapText="1"/>
    </xf>
    <xf numFmtId="0" fontId="5" fillId="0" borderId="1" applyAlignment="1" applyProtection="1" pivotButton="0" quotePrefix="0" xfId="0">
      <alignment horizontal="center" vertical="center" wrapText="1"/>
      <protection locked="0" hidden="0"/>
    </xf>
    <xf numFmtId="164" fontId="5" fillId="0" borderId="1" applyAlignment="1" applyProtection="1" pivotButton="0" quotePrefix="0" xfId="0">
      <alignment horizontal="right" vertical="center"/>
      <protection locked="0" hidden="0"/>
    </xf>
    <xf numFmtId="164" fontId="5" fillId="0" borderId="1" applyAlignment="1" pivotButton="0" quotePrefix="0" xfId="0">
      <alignment horizontal="right" vertical="center"/>
    </xf>
    <xf numFmtId="3" fontId="5" fillId="0" borderId="1" applyAlignment="1" applyProtection="1" pivotButton="0" quotePrefix="0" xfId="0">
      <alignment horizontal="center" vertical="center" wrapText="1"/>
      <protection locked="0" hidden="0"/>
    </xf>
    <xf numFmtId="0" fontId="8" fillId="0" borderId="1" applyAlignment="1" pivotButton="0" quotePrefix="0" xfId="0">
      <alignment horizontal="center" vertical="center" wrapText="1"/>
    </xf>
    <xf numFmtId="0" fontId="5" fillId="0" borderId="1" applyAlignment="1" applyProtection="1" pivotButton="0" quotePrefix="0" xfId="0">
      <alignment horizontal="left" vertical="center" wrapText="1"/>
      <protection locked="0" hidden="0"/>
    </xf>
    <xf numFmtId="0" fontId="5" fillId="5" borderId="1" applyAlignment="1" applyProtection="1" pivotButton="0" quotePrefix="0" xfId="0">
      <alignment horizontal="center" vertical="center" wrapText="1"/>
      <protection locked="0" hidden="0"/>
    </xf>
    <xf numFmtId="164" fontId="5" fillId="5" borderId="1" applyAlignment="1" applyProtection="1" pivotButton="0" quotePrefix="0" xfId="0">
      <alignment horizontal="right" vertical="center"/>
      <protection locked="0" hidden="0"/>
    </xf>
    <xf numFmtId="164" fontId="5" fillId="5" borderId="1" applyAlignment="1" pivotButton="0" quotePrefix="0" xfId="0">
      <alignment horizontal="right" vertical="center"/>
    </xf>
    <xf numFmtId="3" fontId="5" fillId="5" borderId="1" applyAlignment="1" applyProtection="1" pivotButton="0" quotePrefix="0" xfId="0">
      <alignment horizontal="center" vertical="center" wrapText="1"/>
      <protection locked="0" hidden="0"/>
    </xf>
    <xf numFmtId="0" fontId="8" fillId="5" borderId="1" applyAlignment="1" pivotButton="0" quotePrefix="0" xfId="0">
      <alignment horizontal="center" vertical="center" wrapText="1"/>
    </xf>
    <xf numFmtId="0" fontId="5" fillId="5" borderId="1" applyAlignment="1" applyProtection="1" pivotButton="0" quotePrefix="0" xfId="0">
      <alignment horizontal="left" vertical="center" wrapText="1"/>
      <protection locked="0" hidden="0"/>
    </xf>
    <xf numFmtId="0" fontId="7" fillId="6" borderId="1" applyAlignment="1" pivotButton="0" quotePrefix="0" xfId="0">
      <alignment horizontal="center" vertical="center" wrapText="1"/>
    </xf>
    <xf numFmtId="0" fontId="0" fillId="6" borderId="1" pivotButton="0" quotePrefix="0" xfId="0"/>
    <xf numFmtId="164" fontId="7" fillId="6" borderId="1" applyAlignment="1" pivotButton="0" quotePrefix="0" xfId="0">
      <alignment horizontal="right" vertical="center"/>
    </xf>
    <xf numFmtId="3" fontId="7" fillId="6" borderId="1" applyAlignment="1" pivotButton="0" quotePrefix="0" xfId="0">
      <alignment horizontal="center" vertical="center" wrapText="1"/>
    </xf>
    <xf numFmtId="0" fontId="9" fillId="0" borderId="0" pivotButton="0" quotePrefix="0" xfId="0"/>
    <xf numFmtId="0" fontId="10" fillId="7" borderId="0" applyAlignment="1" pivotButton="0" quotePrefix="0" xfId="0">
      <alignment horizontal="left" vertical="center" wrapText="1"/>
    </xf>
    <xf numFmtId="0" fontId="10" fillId="8" borderId="0" applyAlignment="1" pivotButton="0" quotePrefix="0" xfId="0">
      <alignment horizontal="left" vertical="center" wrapText="1"/>
    </xf>
    <xf numFmtId="164" fontId="11" fillId="7" borderId="0" applyAlignment="1" pivotButton="0" quotePrefix="0" xfId="0">
      <alignment horizontal="left" vertical="center" wrapText="1"/>
    </xf>
    <xf numFmtId="3" fontId="11" fillId="8" borderId="0" applyAlignment="1" pivotButton="0" quotePrefix="0" xfId="0">
      <alignment horizontal="left" vertical="center" wrapText="1"/>
    </xf>
    <xf numFmtId="164" fontId="11" fillId="8" borderId="0" applyAlignment="1" pivotButton="0" quotePrefix="0" xfId="0">
      <alignment horizontal="left" vertical="center" wrapText="1"/>
    </xf>
    <xf numFmtId="3" fontId="11" fillId="7" borderId="0" applyAlignment="1" pivotButton="0" quotePrefix="0" xfId="0">
      <alignment horizontal="left" vertical="center" wrapText="1"/>
    </xf>
    <xf numFmtId="0" fontId="0" fillId="0" borderId="4" pivotButton="0" quotePrefix="0" xfId="0"/>
    <xf numFmtId="0" fontId="5" fillId="0" borderId="1" applyAlignment="1" pivotButton="0" quotePrefix="0" xfId="0">
      <alignment horizontal="left" vertical="center" wrapText="1"/>
    </xf>
    <xf numFmtId="165" fontId="5" fillId="0" borderId="1" applyAlignment="1" pivotButton="0" quotePrefix="0" xfId="0">
      <alignment horizontal="right" vertical="center"/>
    </xf>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19"/>
  <sheetViews>
    <sheetView showGridLines="0" workbookViewId="0">
      <selection activeCell="A1" sqref="A1"/>
    </sheetView>
  </sheetViews>
  <sheetFormatPr baseColWidth="8" defaultRowHeight="15"/>
  <cols>
    <col width="3" customWidth="1" min="1" max="1"/>
    <col width="34" customWidth="1" min="2" max="2"/>
    <col width="66" customWidth="1" min="3" max="3"/>
    <col width="14" customWidth="1" min="4" max="4"/>
  </cols>
  <sheetData>
    <row r="2">
      <c r="B2" s="1" t="inlineStr">
        <is>
          <t>Restaurant Daily Revenue Tracker</t>
        </is>
      </c>
    </row>
    <row r="3">
      <c r="B3" s="2" t="inlineStr">
        <is>
          <t>With month dashboard  |  Updated July 2026  |  FY 2026-27</t>
        </is>
      </c>
    </row>
    <row r="5">
      <c r="B5" s="3" t="inlineStr">
        <is>
          <t>What's inside</t>
        </is>
      </c>
    </row>
    <row r="6" ht="44" customHeight="1">
      <c r="B6" s="4" t="inlineStr">
        <is>
          <t>Sheet 2: Daily Tracker</t>
        </is>
      </c>
      <c r="C6" s="5" t="inlineStr">
        <is>
          <t>One row per day. Type each day's dine-in, takeaway, and delivery sales, discounts, covers, and how guests paid. Gross, net, and spend-per-cover calculate themselves.</t>
        </is>
      </c>
    </row>
    <row r="7" ht="44" customHeight="1">
      <c r="B7" s="4" t="inlineStr">
        <is>
          <t>Sheet 3: Month Dashboard</t>
        </is>
      </c>
      <c r="C7" s="5" t="inlineStr">
        <is>
          <t>Reads the tracker automatically. Total and average daily revenue, your best day, spend per cover, and the split across channels and payment modes, all live.</t>
        </is>
      </c>
    </row>
    <row r="8" ht="44" customHeight="1">
      <c r="B8" s="4" t="inlineStr">
        <is>
          <t>Sheet 4: How to Read It</t>
        </is>
      </c>
      <c r="C8" s="5" t="inlineStr">
        <is>
          <t>What each number tells you, and the questions a slow week should make you ask.</t>
        </is>
      </c>
    </row>
    <row r="10">
      <c r="B10" s="3" t="inlineStr">
        <is>
          <t>How to use it</t>
        </is>
      </c>
    </row>
    <row r="11" ht="30" customHeight="1">
      <c r="B11" s="5" t="inlineStr">
        <is>
          <t>1. On the Daily Tracker, fill one row at the end of each day. Use the figures from your POS or your bill book.</t>
        </is>
      </c>
    </row>
    <row r="12" ht="30" customHeight="1">
      <c r="B12" s="5" t="inlineStr">
        <is>
          <t>2. Enter sales by channel: dine-in, takeaway, and delivery (Zomato, Swiggy, your own). Enter the sale value, not the payout after commission.</t>
        </is>
      </c>
    </row>
    <row r="13" ht="30" customHeight="1">
      <c r="B13" s="5" t="inlineStr">
        <is>
          <t>3. Enter covers, the number of guests served. This is what turns revenue into spend per cover, the single most useful number here.</t>
        </is>
      </c>
    </row>
    <row r="14" ht="30" customHeight="1">
      <c r="B14" s="5" t="inlineStr">
        <is>
          <t>4. Enter how guests paid: cash, card, UPI. The check column warns you if the split does not match net sales.</t>
        </is>
      </c>
    </row>
    <row r="15" ht="30" customHeight="1">
      <c r="B15" s="5" t="inlineStr">
        <is>
          <t>5. The Month Dashboard updates on its own. White cells are locked formulas; edit only the cream input cells.</t>
        </is>
      </c>
    </row>
    <row r="17" ht="46" customHeight="1">
      <c r="B17" s="6" t="inlineStr">
        <is>
          <t>Track the sale value, not the aggregator payout. Delivery apps take a large commission, so the money that reaches your account is well below the order value. Recording the full sale keeps your revenue picture honest; track the commission separately.</t>
        </is>
      </c>
    </row>
    <row r="19">
      <c r="B19"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7">
    <mergeCell ref="B13:C13"/>
    <mergeCell ref="B15:C15"/>
    <mergeCell ref="B11:C11"/>
    <mergeCell ref="B19:C19"/>
    <mergeCell ref="B14:C14"/>
    <mergeCell ref="B17:C17"/>
    <mergeCell ref="B12:C12"/>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O38"/>
  <sheetViews>
    <sheetView showGridLines="0" workbookViewId="0">
      <pane ySplit="5" topLeftCell="A6" activePane="bottomLeft" state="frozen"/>
      <selection pane="bottomLeft" activeCell="A1" sqref="A1"/>
    </sheetView>
  </sheetViews>
  <sheetFormatPr baseColWidth="8" defaultRowHeight="15"/>
  <cols>
    <col width="12" customWidth="1" min="1" max="1"/>
    <col width="7" customWidth="1" min="2" max="2"/>
    <col width="12" customWidth="1" min="3" max="3"/>
    <col width="12" customWidth="1" min="4" max="4"/>
    <col width="12" customWidth="1" min="5" max="5"/>
    <col width="12" customWidth="1" min="6" max="6"/>
    <col width="11" customWidth="1" min="7" max="7"/>
    <col width="12" customWidth="1" min="8" max="8"/>
    <col width="8" customWidth="1" min="9" max="9"/>
    <col width="12" customWidth="1" min="10" max="10"/>
    <col width="11" customWidth="1" min="11" max="11"/>
    <col width="11" customWidth="1" min="12" max="12"/>
    <col width="11" customWidth="1" min="13" max="13"/>
    <col width="10" customWidth="1" min="14" max="14"/>
    <col width="18" customWidth="1" min="15" max="15"/>
  </cols>
  <sheetData>
    <row r="1" ht="24" customHeight="1">
      <c r="A1" s="8" t="inlineStr">
        <is>
          <t>DAILY REVENUE TRACKER</t>
        </is>
      </c>
    </row>
    <row r="2">
      <c r="A2" s="9" t="inlineStr">
        <is>
          <t>Month:</t>
        </is>
      </c>
      <c r="D2" s="10" t="inlineStr">
        <is>
          <t>July 2026</t>
        </is>
      </c>
      <c r="K2" s="11" t="inlineStr">
        <is>
          <t>Enter the sale value, not the aggregator payout</t>
        </is>
      </c>
    </row>
    <row r="4">
      <c r="A4" s="12" t="inlineStr">
        <is>
          <t>Date</t>
        </is>
      </c>
      <c r="B4" s="12" t="inlineStr">
        <is>
          <t>Day</t>
        </is>
      </c>
      <c r="C4" s="12" t="inlineStr">
        <is>
          <t>Dine-in ₹</t>
        </is>
      </c>
      <c r="D4" s="12" t="inlineStr">
        <is>
          <t>Takeaway ₹</t>
        </is>
      </c>
      <c r="E4" s="12" t="inlineStr">
        <is>
          <t>Delivery ₹</t>
        </is>
      </c>
      <c r="F4" s="12" t="inlineStr">
        <is>
          <t>Gross ₹</t>
        </is>
      </c>
      <c r="G4" s="12" t="inlineStr">
        <is>
          <t>Disc. ₹</t>
        </is>
      </c>
      <c r="H4" s="12" t="inlineStr">
        <is>
          <t>Net ₹</t>
        </is>
      </c>
      <c r="I4" s="12" t="inlineStr">
        <is>
          <t>Covers</t>
        </is>
      </c>
      <c r="J4" s="12" t="inlineStr">
        <is>
          <t>₹/Cover</t>
        </is>
      </c>
      <c r="K4" s="12" t="inlineStr">
        <is>
          <t>Cash ₹</t>
        </is>
      </c>
      <c r="L4" s="12" t="inlineStr">
        <is>
          <t>Card ₹</t>
        </is>
      </c>
      <c r="M4" s="12" t="inlineStr">
        <is>
          <t>UPI ₹</t>
        </is>
      </c>
      <c r="N4" s="12" t="inlineStr">
        <is>
          <t>Pay OK?</t>
        </is>
      </c>
      <c r="O4" s="12" t="inlineStr">
        <is>
          <t>Notes</t>
        </is>
      </c>
    </row>
    <row r="5">
      <c r="A5" s="13" t="inlineStr">
        <is>
          <t>01-Jul-2026</t>
        </is>
      </c>
      <c r="B5" s="13" t="inlineStr">
        <is>
          <t>Wed</t>
        </is>
      </c>
      <c r="C5" s="14" t="n">
        <v>18500</v>
      </c>
      <c r="D5" s="14" t="n">
        <v>6200</v>
      </c>
      <c r="E5" s="14" t="n">
        <v>14300</v>
      </c>
      <c r="F5" s="15">
        <f>IF(N(C5)+N(D5)+N(E5)=0,"",N(C5)+N(D5)+N(E5))</f>
        <v/>
      </c>
      <c r="G5" s="14" t="n">
        <v>900</v>
      </c>
      <c r="H5" s="15">
        <f>IF(F5="","",F5-N(G5))</f>
        <v/>
      </c>
      <c r="I5" s="16" t="n">
        <v>64</v>
      </c>
      <c r="J5" s="15">
        <f>IF(OR(H5="",N(I5)=0),"",ROUND(H5/I5,0))</f>
        <v/>
      </c>
      <c r="K5" s="14" t="n">
        <v>11400</v>
      </c>
      <c r="L5" s="14" t="n">
        <v>10700</v>
      </c>
      <c r="M5" s="14" t="n">
        <v>16000</v>
      </c>
      <c r="N5" s="17">
        <f>IF(H5="","",IF(ROUND(N(K5)+N(L5)+N(M5),0)=ROUND(H5,0),"OK","CHECK"))</f>
        <v/>
      </c>
      <c r="O5" s="18" t="n"/>
    </row>
    <row r="6">
      <c r="A6" s="19" t="inlineStr">
        <is>
          <t>02-Jul-2026</t>
        </is>
      </c>
      <c r="B6" s="19" t="inlineStr">
        <is>
          <t>Thu</t>
        </is>
      </c>
      <c r="C6" s="20" t="n">
        <v>21200</v>
      </c>
      <c r="D6" s="20" t="n">
        <v>5800</v>
      </c>
      <c r="E6" s="20" t="n">
        <v>16900</v>
      </c>
      <c r="F6" s="21">
        <f>IF(N(C6)+N(D6)+N(E6)=0,"",N(C6)+N(D6)+N(E6))</f>
        <v/>
      </c>
      <c r="G6" s="20" t="n">
        <v>1200</v>
      </c>
      <c r="H6" s="21">
        <f>IF(F6="","",F6-N(G6))</f>
        <v/>
      </c>
      <c r="I6" s="22" t="n">
        <v>71</v>
      </c>
      <c r="J6" s="21">
        <f>IF(OR(H6="",N(I6)=0),"",ROUND(H6/I6,0))</f>
        <v/>
      </c>
      <c r="K6" s="20" t="n">
        <v>12700</v>
      </c>
      <c r="L6" s="20" t="n">
        <v>12000</v>
      </c>
      <c r="M6" s="20" t="n">
        <v>18000</v>
      </c>
      <c r="N6" s="23">
        <f>IF(H6="","",IF(ROUND(N(K6)+N(L6)+N(M6),0)=ROUND(H6,0),"OK","CHECK"))</f>
        <v/>
      </c>
      <c r="O6" s="24" t="n"/>
    </row>
    <row r="7">
      <c r="A7" s="13" t="inlineStr">
        <is>
          <t>03-Jul-2026</t>
        </is>
      </c>
      <c r="B7" s="13" t="inlineStr">
        <is>
          <t>Fri</t>
        </is>
      </c>
      <c r="C7" s="14" t="n">
        <v>28400</v>
      </c>
      <c r="D7" s="14" t="n">
        <v>7100</v>
      </c>
      <c r="E7" s="14" t="n">
        <v>22600</v>
      </c>
      <c r="F7" s="15">
        <f>IF(N(C7)+N(D7)+N(E7)=0,"",N(C7)+N(D7)+N(E7))</f>
        <v/>
      </c>
      <c r="G7" s="14" t="n">
        <v>1800</v>
      </c>
      <c r="H7" s="15">
        <f>IF(F7="","",F7-N(G7))</f>
        <v/>
      </c>
      <c r="I7" s="16" t="n">
        <v>96</v>
      </c>
      <c r="J7" s="15">
        <f>IF(OR(H7="",N(I7)=0),"",ROUND(H7/I7,0))</f>
        <v/>
      </c>
      <c r="K7" s="14" t="n">
        <v>16300</v>
      </c>
      <c r="L7" s="14" t="n">
        <v>16000</v>
      </c>
      <c r="M7" s="14" t="n">
        <v>24000</v>
      </c>
      <c r="N7" s="17">
        <f>IF(H7="","",IF(ROUND(N(K7)+N(L7)+N(M7),0)=ROUND(H7,0),"OK","CHECK"))</f>
        <v/>
      </c>
      <c r="O7" s="18" t="n"/>
    </row>
    <row r="8">
      <c r="A8" s="19" t="inlineStr">
        <is>
          <t>04-Jul-2026</t>
        </is>
      </c>
      <c r="B8" s="19" t="inlineStr">
        <is>
          <t>Sat</t>
        </is>
      </c>
      <c r="C8" s="20" t="n">
        <v>34900</v>
      </c>
      <c r="D8" s="20" t="n">
        <v>8600</v>
      </c>
      <c r="E8" s="20" t="n">
        <v>27300</v>
      </c>
      <c r="F8" s="21">
        <f>IF(N(C8)+N(D8)+N(E8)=0,"",N(C8)+N(D8)+N(E8))</f>
        <v/>
      </c>
      <c r="G8" s="20" t="n">
        <v>2400</v>
      </c>
      <c r="H8" s="21">
        <f>IF(F8="","",F8-N(G8))</f>
        <v/>
      </c>
      <c r="I8" s="22" t="n">
        <v>121</v>
      </c>
      <c r="J8" s="21">
        <f>IF(OR(H8="",N(I8)=0),"",ROUND(H8/I8,0))</f>
        <v/>
      </c>
      <c r="K8" s="20" t="n">
        <v>20400</v>
      </c>
      <c r="L8" s="20" t="n">
        <v>19000</v>
      </c>
      <c r="M8" s="20" t="n">
        <v>29000</v>
      </c>
      <c r="N8" s="23">
        <f>IF(H8="","",IF(ROUND(N(K8)+N(L8)+N(M8),0)=ROUND(H8,0),"OK","CHECK"))</f>
        <v/>
      </c>
      <c r="O8" s="24" t="n"/>
    </row>
    <row r="9">
      <c r="A9" s="13" t="inlineStr">
        <is>
          <t>05-Jul-2026</t>
        </is>
      </c>
      <c r="B9" s="13" t="inlineStr">
        <is>
          <t>Sun</t>
        </is>
      </c>
      <c r="C9" s="14" t="n">
        <v>31600</v>
      </c>
      <c r="D9" s="14" t="n">
        <v>7900</v>
      </c>
      <c r="E9" s="14" t="n">
        <v>25100</v>
      </c>
      <c r="F9" s="15">
        <f>IF(N(C9)+N(D9)+N(E9)=0,"",N(C9)+N(D9)+N(E9))</f>
        <v/>
      </c>
      <c r="G9" s="14" t="n">
        <v>2100</v>
      </c>
      <c r="H9" s="15">
        <f>IF(F9="","",F9-N(G9))</f>
        <v/>
      </c>
      <c r="I9" s="16" t="n">
        <v>109</v>
      </c>
      <c r="J9" s="15">
        <f>IF(OR(H9="",N(I9)=0),"",ROUND(H9/I9,0))</f>
        <v/>
      </c>
      <c r="K9" s="14" t="n">
        <v>18500</v>
      </c>
      <c r="L9" s="14" t="n">
        <v>17000</v>
      </c>
      <c r="M9" s="14" t="n">
        <v>27000</v>
      </c>
      <c r="N9" s="17">
        <f>IF(H9="","",IF(ROUND(N(K9)+N(L9)+N(M9),0)=ROUND(H9,0),"OK","CHECK"))</f>
        <v/>
      </c>
      <c r="O9" s="18" t="n"/>
    </row>
    <row r="10">
      <c r="A10" s="19" t="inlineStr">
        <is>
          <t>06-Jul-2026</t>
        </is>
      </c>
      <c r="B10" s="19" t="inlineStr">
        <is>
          <t>Mon</t>
        </is>
      </c>
      <c r="C10" s="20" t="n">
        <v>15200</v>
      </c>
      <c r="D10" s="20" t="n">
        <v>5100</v>
      </c>
      <c r="E10" s="20" t="n">
        <v>12800</v>
      </c>
      <c r="F10" s="21">
        <f>IF(N(C10)+N(D10)+N(E10)=0,"",N(C10)+N(D10)+N(E10))</f>
        <v/>
      </c>
      <c r="G10" s="20" t="n">
        <v>700</v>
      </c>
      <c r="H10" s="21">
        <f>IF(F10="","",F10-N(G10))</f>
        <v/>
      </c>
      <c r="I10" s="22" t="n">
        <v>52</v>
      </c>
      <c r="J10" s="21">
        <f>IF(OR(H10="",N(I10)=0),"",ROUND(H10/I10,0))</f>
        <v/>
      </c>
      <c r="K10" s="20" t="n">
        <v>10400</v>
      </c>
      <c r="L10" s="20" t="n">
        <v>8000</v>
      </c>
      <c r="M10" s="20" t="n">
        <v>14000</v>
      </c>
      <c r="N10" s="23">
        <f>IF(H10="","",IF(ROUND(N(K10)+N(L10)+N(M10),0)=ROUND(H10,0),"OK","CHECK"))</f>
        <v/>
      </c>
      <c r="O10" s="24" t="n"/>
    </row>
    <row r="11">
      <c r="A11" s="13" t="inlineStr">
        <is>
          <t>07-Jul-2026</t>
        </is>
      </c>
      <c r="B11" s="13" t="inlineStr">
        <is>
          <t>Tue</t>
        </is>
      </c>
      <c r="C11" s="14" t="n">
        <v>16800</v>
      </c>
      <c r="D11" s="14" t="n">
        <v>5400</v>
      </c>
      <c r="E11" s="14" t="n">
        <v>13600</v>
      </c>
      <c r="F11" s="15">
        <f>IF(N(C11)+N(D11)+N(E11)=0,"",N(C11)+N(D11)+N(E11))</f>
        <v/>
      </c>
      <c r="G11" s="14" t="n">
        <v>800</v>
      </c>
      <c r="H11" s="15">
        <f>IF(F11="","",F11-N(G11))</f>
        <v/>
      </c>
      <c r="I11" s="16" t="n">
        <v>58</v>
      </c>
      <c r="J11" s="15">
        <f>IF(OR(H11="",N(I11)=0),"",ROUND(H11/I11,0))</f>
        <v/>
      </c>
      <c r="K11" s="14" t="n">
        <v>11000</v>
      </c>
      <c r="L11" s="14" t="n">
        <v>9000</v>
      </c>
      <c r="M11" s="14" t="n">
        <v>15000</v>
      </c>
      <c r="N11" s="17">
        <f>IF(H11="","",IF(ROUND(N(K11)+N(L11)+N(M11),0)=ROUND(H11,0),"OK","CHECK"))</f>
        <v/>
      </c>
      <c r="O11" s="18" t="n"/>
    </row>
    <row r="12">
      <c r="A12" s="19" t="n"/>
      <c r="B12" s="19" t="n"/>
      <c r="C12" s="20" t="n"/>
      <c r="D12" s="20" t="n"/>
      <c r="E12" s="20" t="n"/>
      <c r="F12" s="21">
        <f>IF(N(C12)+N(D12)+N(E12)=0,"",N(C12)+N(D12)+N(E12))</f>
        <v/>
      </c>
      <c r="G12" s="20" t="n"/>
      <c r="H12" s="21">
        <f>IF(F12="","",F12-N(G12))</f>
        <v/>
      </c>
      <c r="I12" s="22" t="n"/>
      <c r="J12" s="21">
        <f>IF(OR(H12="",N(I12)=0),"",ROUND(H12/I12,0))</f>
        <v/>
      </c>
      <c r="K12" s="20" t="n"/>
      <c r="L12" s="20" t="n"/>
      <c r="M12" s="20" t="n"/>
      <c r="N12" s="23">
        <f>IF(H12="","",IF(ROUND(N(K12)+N(L12)+N(M12),0)=ROUND(H12,0),"OK","CHECK"))</f>
        <v/>
      </c>
      <c r="O12" s="24" t="n"/>
    </row>
    <row r="13">
      <c r="A13" s="13" t="n"/>
      <c r="B13" s="13" t="n"/>
      <c r="C13" s="14" t="n"/>
      <c r="D13" s="14" t="n"/>
      <c r="E13" s="14" t="n"/>
      <c r="F13" s="15">
        <f>IF(N(C13)+N(D13)+N(E13)=0,"",N(C13)+N(D13)+N(E13))</f>
        <v/>
      </c>
      <c r="G13" s="14" t="n"/>
      <c r="H13" s="15">
        <f>IF(F13="","",F13-N(G13))</f>
        <v/>
      </c>
      <c r="I13" s="16" t="n"/>
      <c r="J13" s="15">
        <f>IF(OR(H13="",N(I13)=0),"",ROUND(H13/I13,0))</f>
        <v/>
      </c>
      <c r="K13" s="14" t="n"/>
      <c r="L13" s="14" t="n"/>
      <c r="M13" s="14" t="n"/>
      <c r="N13" s="17">
        <f>IF(H13="","",IF(ROUND(N(K13)+N(L13)+N(M13),0)=ROUND(H13,0),"OK","CHECK"))</f>
        <v/>
      </c>
      <c r="O13" s="18" t="n"/>
    </row>
    <row r="14">
      <c r="A14" s="19" t="n"/>
      <c r="B14" s="19" t="n"/>
      <c r="C14" s="20" t="n"/>
      <c r="D14" s="20" t="n"/>
      <c r="E14" s="20" t="n"/>
      <c r="F14" s="21">
        <f>IF(N(C14)+N(D14)+N(E14)=0,"",N(C14)+N(D14)+N(E14))</f>
        <v/>
      </c>
      <c r="G14" s="20" t="n"/>
      <c r="H14" s="21">
        <f>IF(F14="","",F14-N(G14))</f>
        <v/>
      </c>
      <c r="I14" s="22" t="n"/>
      <c r="J14" s="21">
        <f>IF(OR(H14="",N(I14)=0),"",ROUND(H14/I14,0))</f>
        <v/>
      </c>
      <c r="K14" s="20" t="n"/>
      <c r="L14" s="20" t="n"/>
      <c r="M14" s="20" t="n"/>
      <c r="N14" s="23">
        <f>IF(H14="","",IF(ROUND(N(K14)+N(L14)+N(M14),0)=ROUND(H14,0),"OK","CHECK"))</f>
        <v/>
      </c>
      <c r="O14" s="24" t="n"/>
    </row>
    <row r="15">
      <c r="A15" s="13" t="n"/>
      <c r="B15" s="13" t="n"/>
      <c r="C15" s="14" t="n"/>
      <c r="D15" s="14" t="n"/>
      <c r="E15" s="14" t="n"/>
      <c r="F15" s="15">
        <f>IF(N(C15)+N(D15)+N(E15)=0,"",N(C15)+N(D15)+N(E15))</f>
        <v/>
      </c>
      <c r="G15" s="14" t="n"/>
      <c r="H15" s="15">
        <f>IF(F15="","",F15-N(G15))</f>
        <v/>
      </c>
      <c r="I15" s="16" t="n"/>
      <c r="J15" s="15">
        <f>IF(OR(H15="",N(I15)=0),"",ROUND(H15/I15,0))</f>
        <v/>
      </c>
      <c r="K15" s="14" t="n"/>
      <c r="L15" s="14" t="n"/>
      <c r="M15" s="14" t="n"/>
      <c r="N15" s="17">
        <f>IF(H15="","",IF(ROUND(N(K15)+N(L15)+N(M15),0)=ROUND(H15,0),"OK","CHECK"))</f>
        <v/>
      </c>
      <c r="O15" s="18" t="n"/>
    </row>
    <row r="16">
      <c r="A16" s="19" t="n"/>
      <c r="B16" s="19" t="n"/>
      <c r="C16" s="20" t="n"/>
      <c r="D16" s="20" t="n"/>
      <c r="E16" s="20" t="n"/>
      <c r="F16" s="21">
        <f>IF(N(C16)+N(D16)+N(E16)=0,"",N(C16)+N(D16)+N(E16))</f>
        <v/>
      </c>
      <c r="G16" s="20" t="n"/>
      <c r="H16" s="21">
        <f>IF(F16="","",F16-N(G16))</f>
        <v/>
      </c>
      <c r="I16" s="22" t="n"/>
      <c r="J16" s="21">
        <f>IF(OR(H16="",N(I16)=0),"",ROUND(H16/I16,0))</f>
        <v/>
      </c>
      <c r="K16" s="20" t="n"/>
      <c r="L16" s="20" t="n"/>
      <c r="M16" s="20" t="n"/>
      <c r="N16" s="23">
        <f>IF(H16="","",IF(ROUND(N(K16)+N(L16)+N(M16),0)=ROUND(H16,0),"OK","CHECK"))</f>
        <v/>
      </c>
      <c r="O16" s="24" t="n"/>
    </row>
    <row r="17">
      <c r="A17" s="13" t="n"/>
      <c r="B17" s="13" t="n"/>
      <c r="C17" s="14" t="n"/>
      <c r="D17" s="14" t="n"/>
      <c r="E17" s="14" t="n"/>
      <c r="F17" s="15">
        <f>IF(N(C17)+N(D17)+N(E17)=0,"",N(C17)+N(D17)+N(E17))</f>
        <v/>
      </c>
      <c r="G17" s="14" t="n"/>
      <c r="H17" s="15">
        <f>IF(F17="","",F17-N(G17))</f>
        <v/>
      </c>
      <c r="I17" s="16" t="n"/>
      <c r="J17" s="15">
        <f>IF(OR(H17="",N(I17)=0),"",ROUND(H17/I17,0))</f>
        <v/>
      </c>
      <c r="K17" s="14" t="n"/>
      <c r="L17" s="14" t="n"/>
      <c r="M17" s="14" t="n"/>
      <c r="N17" s="17">
        <f>IF(H17="","",IF(ROUND(N(K17)+N(L17)+N(M17),0)=ROUND(H17,0),"OK","CHECK"))</f>
        <v/>
      </c>
      <c r="O17" s="18" t="n"/>
    </row>
    <row r="18">
      <c r="A18" s="19" t="n"/>
      <c r="B18" s="19" t="n"/>
      <c r="C18" s="20" t="n"/>
      <c r="D18" s="20" t="n"/>
      <c r="E18" s="20" t="n"/>
      <c r="F18" s="21">
        <f>IF(N(C18)+N(D18)+N(E18)=0,"",N(C18)+N(D18)+N(E18))</f>
        <v/>
      </c>
      <c r="G18" s="20" t="n"/>
      <c r="H18" s="21">
        <f>IF(F18="","",F18-N(G18))</f>
        <v/>
      </c>
      <c r="I18" s="22" t="n"/>
      <c r="J18" s="21">
        <f>IF(OR(H18="",N(I18)=0),"",ROUND(H18/I18,0))</f>
        <v/>
      </c>
      <c r="K18" s="20" t="n"/>
      <c r="L18" s="20" t="n"/>
      <c r="M18" s="20" t="n"/>
      <c r="N18" s="23">
        <f>IF(H18="","",IF(ROUND(N(K18)+N(L18)+N(M18),0)=ROUND(H18,0),"OK","CHECK"))</f>
        <v/>
      </c>
      <c r="O18" s="24" t="n"/>
    </row>
    <row r="19">
      <c r="A19" s="13" t="n"/>
      <c r="B19" s="13" t="n"/>
      <c r="C19" s="14" t="n"/>
      <c r="D19" s="14" t="n"/>
      <c r="E19" s="14" t="n"/>
      <c r="F19" s="15">
        <f>IF(N(C19)+N(D19)+N(E19)=0,"",N(C19)+N(D19)+N(E19))</f>
        <v/>
      </c>
      <c r="G19" s="14" t="n"/>
      <c r="H19" s="15">
        <f>IF(F19="","",F19-N(G19))</f>
        <v/>
      </c>
      <c r="I19" s="16" t="n"/>
      <c r="J19" s="15">
        <f>IF(OR(H19="",N(I19)=0),"",ROUND(H19/I19,0))</f>
        <v/>
      </c>
      <c r="K19" s="14" t="n"/>
      <c r="L19" s="14" t="n"/>
      <c r="M19" s="14" t="n"/>
      <c r="N19" s="17">
        <f>IF(H19="","",IF(ROUND(N(K19)+N(L19)+N(M19),0)=ROUND(H19,0),"OK","CHECK"))</f>
        <v/>
      </c>
      <c r="O19" s="18" t="n"/>
    </row>
    <row r="20">
      <c r="A20" s="19" t="n"/>
      <c r="B20" s="19" t="n"/>
      <c r="C20" s="20" t="n"/>
      <c r="D20" s="20" t="n"/>
      <c r="E20" s="20" t="n"/>
      <c r="F20" s="21">
        <f>IF(N(C20)+N(D20)+N(E20)=0,"",N(C20)+N(D20)+N(E20))</f>
        <v/>
      </c>
      <c r="G20" s="20" t="n"/>
      <c r="H20" s="21">
        <f>IF(F20="","",F20-N(G20))</f>
        <v/>
      </c>
      <c r="I20" s="22" t="n"/>
      <c r="J20" s="21">
        <f>IF(OR(H20="",N(I20)=0),"",ROUND(H20/I20,0))</f>
        <v/>
      </c>
      <c r="K20" s="20" t="n"/>
      <c r="L20" s="20" t="n"/>
      <c r="M20" s="20" t="n"/>
      <c r="N20" s="23">
        <f>IF(H20="","",IF(ROUND(N(K20)+N(L20)+N(M20),0)=ROUND(H20,0),"OK","CHECK"))</f>
        <v/>
      </c>
      <c r="O20" s="24" t="n"/>
    </row>
    <row r="21">
      <c r="A21" s="13" t="n"/>
      <c r="B21" s="13" t="n"/>
      <c r="C21" s="14" t="n"/>
      <c r="D21" s="14" t="n"/>
      <c r="E21" s="14" t="n"/>
      <c r="F21" s="15">
        <f>IF(N(C21)+N(D21)+N(E21)=0,"",N(C21)+N(D21)+N(E21))</f>
        <v/>
      </c>
      <c r="G21" s="14" t="n"/>
      <c r="H21" s="15">
        <f>IF(F21="","",F21-N(G21))</f>
        <v/>
      </c>
      <c r="I21" s="16" t="n"/>
      <c r="J21" s="15">
        <f>IF(OR(H21="",N(I21)=0),"",ROUND(H21/I21,0))</f>
        <v/>
      </c>
      <c r="K21" s="14" t="n"/>
      <c r="L21" s="14" t="n"/>
      <c r="M21" s="14" t="n"/>
      <c r="N21" s="17">
        <f>IF(H21="","",IF(ROUND(N(K21)+N(L21)+N(M21),0)=ROUND(H21,0),"OK","CHECK"))</f>
        <v/>
      </c>
      <c r="O21" s="18" t="n"/>
    </row>
    <row r="22">
      <c r="A22" s="19" t="n"/>
      <c r="B22" s="19" t="n"/>
      <c r="C22" s="20" t="n"/>
      <c r="D22" s="20" t="n"/>
      <c r="E22" s="20" t="n"/>
      <c r="F22" s="21">
        <f>IF(N(C22)+N(D22)+N(E22)=0,"",N(C22)+N(D22)+N(E22))</f>
        <v/>
      </c>
      <c r="G22" s="20" t="n"/>
      <c r="H22" s="21">
        <f>IF(F22="","",F22-N(G22))</f>
        <v/>
      </c>
      <c r="I22" s="22" t="n"/>
      <c r="J22" s="21">
        <f>IF(OR(H22="",N(I22)=0),"",ROUND(H22/I22,0))</f>
        <v/>
      </c>
      <c r="K22" s="20" t="n"/>
      <c r="L22" s="20" t="n"/>
      <c r="M22" s="20" t="n"/>
      <c r="N22" s="23">
        <f>IF(H22="","",IF(ROUND(N(K22)+N(L22)+N(M22),0)=ROUND(H22,0),"OK","CHECK"))</f>
        <v/>
      </c>
      <c r="O22" s="24" t="n"/>
    </row>
    <row r="23">
      <c r="A23" s="13" t="n"/>
      <c r="B23" s="13" t="n"/>
      <c r="C23" s="14" t="n"/>
      <c r="D23" s="14" t="n"/>
      <c r="E23" s="14" t="n"/>
      <c r="F23" s="15">
        <f>IF(N(C23)+N(D23)+N(E23)=0,"",N(C23)+N(D23)+N(E23))</f>
        <v/>
      </c>
      <c r="G23" s="14" t="n"/>
      <c r="H23" s="15">
        <f>IF(F23="","",F23-N(G23))</f>
        <v/>
      </c>
      <c r="I23" s="16" t="n"/>
      <c r="J23" s="15">
        <f>IF(OR(H23="",N(I23)=0),"",ROUND(H23/I23,0))</f>
        <v/>
      </c>
      <c r="K23" s="14" t="n"/>
      <c r="L23" s="14" t="n"/>
      <c r="M23" s="14" t="n"/>
      <c r="N23" s="17">
        <f>IF(H23="","",IF(ROUND(N(K23)+N(L23)+N(M23),0)=ROUND(H23,0),"OK","CHECK"))</f>
        <v/>
      </c>
      <c r="O23" s="18" t="n"/>
    </row>
    <row r="24">
      <c r="A24" s="19" t="n"/>
      <c r="B24" s="19" t="n"/>
      <c r="C24" s="20" t="n"/>
      <c r="D24" s="20" t="n"/>
      <c r="E24" s="20" t="n"/>
      <c r="F24" s="21">
        <f>IF(N(C24)+N(D24)+N(E24)=0,"",N(C24)+N(D24)+N(E24))</f>
        <v/>
      </c>
      <c r="G24" s="20" t="n"/>
      <c r="H24" s="21">
        <f>IF(F24="","",F24-N(G24))</f>
        <v/>
      </c>
      <c r="I24" s="22" t="n"/>
      <c r="J24" s="21">
        <f>IF(OR(H24="",N(I24)=0),"",ROUND(H24/I24,0))</f>
        <v/>
      </c>
      <c r="K24" s="20" t="n"/>
      <c r="L24" s="20" t="n"/>
      <c r="M24" s="20" t="n"/>
      <c r="N24" s="23">
        <f>IF(H24="","",IF(ROUND(N(K24)+N(L24)+N(M24),0)=ROUND(H24,0),"OK","CHECK"))</f>
        <v/>
      </c>
      <c r="O24" s="24" t="n"/>
    </row>
    <row r="25">
      <c r="A25" s="13" t="n"/>
      <c r="B25" s="13" t="n"/>
      <c r="C25" s="14" t="n"/>
      <c r="D25" s="14" t="n"/>
      <c r="E25" s="14" t="n"/>
      <c r="F25" s="15">
        <f>IF(N(C25)+N(D25)+N(E25)=0,"",N(C25)+N(D25)+N(E25))</f>
        <v/>
      </c>
      <c r="G25" s="14" t="n"/>
      <c r="H25" s="15">
        <f>IF(F25="","",F25-N(G25))</f>
        <v/>
      </c>
      <c r="I25" s="16" t="n"/>
      <c r="J25" s="15">
        <f>IF(OR(H25="",N(I25)=0),"",ROUND(H25/I25,0))</f>
        <v/>
      </c>
      <c r="K25" s="14" t="n"/>
      <c r="L25" s="14" t="n"/>
      <c r="M25" s="14" t="n"/>
      <c r="N25" s="17">
        <f>IF(H25="","",IF(ROUND(N(K25)+N(L25)+N(M25),0)=ROUND(H25,0),"OK","CHECK"))</f>
        <v/>
      </c>
      <c r="O25" s="18" t="n"/>
    </row>
    <row r="26">
      <c r="A26" s="19" t="n"/>
      <c r="B26" s="19" t="n"/>
      <c r="C26" s="20" t="n"/>
      <c r="D26" s="20" t="n"/>
      <c r="E26" s="20" t="n"/>
      <c r="F26" s="21">
        <f>IF(N(C26)+N(D26)+N(E26)=0,"",N(C26)+N(D26)+N(E26))</f>
        <v/>
      </c>
      <c r="G26" s="20" t="n"/>
      <c r="H26" s="21">
        <f>IF(F26="","",F26-N(G26))</f>
        <v/>
      </c>
      <c r="I26" s="22" t="n"/>
      <c r="J26" s="21">
        <f>IF(OR(H26="",N(I26)=0),"",ROUND(H26/I26,0))</f>
        <v/>
      </c>
      <c r="K26" s="20" t="n"/>
      <c r="L26" s="20" t="n"/>
      <c r="M26" s="20" t="n"/>
      <c r="N26" s="23">
        <f>IF(H26="","",IF(ROUND(N(K26)+N(L26)+N(M26),0)=ROUND(H26,0),"OK","CHECK"))</f>
        <v/>
      </c>
      <c r="O26" s="24" t="n"/>
    </row>
    <row r="27">
      <c r="A27" s="13" t="n"/>
      <c r="B27" s="13" t="n"/>
      <c r="C27" s="14" t="n"/>
      <c r="D27" s="14" t="n"/>
      <c r="E27" s="14" t="n"/>
      <c r="F27" s="15">
        <f>IF(N(C27)+N(D27)+N(E27)=0,"",N(C27)+N(D27)+N(E27))</f>
        <v/>
      </c>
      <c r="G27" s="14" t="n"/>
      <c r="H27" s="15">
        <f>IF(F27="","",F27-N(G27))</f>
        <v/>
      </c>
      <c r="I27" s="16" t="n"/>
      <c r="J27" s="15">
        <f>IF(OR(H27="",N(I27)=0),"",ROUND(H27/I27,0))</f>
        <v/>
      </c>
      <c r="K27" s="14" t="n"/>
      <c r="L27" s="14" t="n"/>
      <c r="M27" s="14" t="n"/>
      <c r="N27" s="17">
        <f>IF(H27="","",IF(ROUND(N(K27)+N(L27)+N(M27),0)=ROUND(H27,0),"OK","CHECK"))</f>
        <v/>
      </c>
      <c r="O27" s="18" t="n"/>
    </row>
    <row r="28">
      <c r="A28" s="19" t="n"/>
      <c r="B28" s="19" t="n"/>
      <c r="C28" s="20" t="n"/>
      <c r="D28" s="20" t="n"/>
      <c r="E28" s="20" t="n"/>
      <c r="F28" s="21">
        <f>IF(N(C28)+N(D28)+N(E28)=0,"",N(C28)+N(D28)+N(E28))</f>
        <v/>
      </c>
      <c r="G28" s="20" t="n"/>
      <c r="H28" s="21">
        <f>IF(F28="","",F28-N(G28))</f>
        <v/>
      </c>
      <c r="I28" s="22" t="n"/>
      <c r="J28" s="21">
        <f>IF(OR(H28="",N(I28)=0),"",ROUND(H28/I28,0))</f>
        <v/>
      </c>
      <c r="K28" s="20" t="n"/>
      <c r="L28" s="20" t="n"/>
      <c r="M28" s="20" t="n"/>
      <c r="N28" s="23">
        <f>IF(H28="","",IF(ROUND(N(K28)+N(L28)+N(M28),0)=ROUND(H28,0),"OK","CHECK"))</f>
        <v/>
      </c>
      <c r="O28" s="24" t="n"/>
    </row>
    <row r="29">
      <c r="A29" s="13" t="n"/>
      <c r="B29" s="13" t="n"/>
      <c r="C29" s="14" t="n"/>
      <c r="D29" s="14" t="n"/>
      <c r="E29" s="14" t="n"/>
      <c r="F29" s="15">
        <f>IF(N(C29)+N(D29)+N(E29)=0,"",N(C29)+N(D29)+N(E29))</f>
        <v/>
      </c>
      <c r="G29" s="14" t="n"/>
      <c r="H29" s="15">
        <f>IF(F29="","",F29-N(G29))</f>
        <v/>
      </c>
      <c r="I29" s="16" t="n"/>
      <c r="J29" s="15">
        <f>IF(OR(H29="",N(I29)=0),"",ROUND(H29/I29,0))</f>
        <v/>
      </c>
      <c r="K29" s="14" t="n"/>
      <c r="L29" s="14" t="n"/>
      <c r="M29" s="14" t="n"/>
      <c r="N29" s="17">
        <f>IF(H29="","",IF(ROUND(N(K29)+N(L29)+N(M29),0)=ROUND(H29,0),"OK","CHECK"))</f>
        <v/>
      </c>
      <c r="O29" s="18" t="n"/>
    </row>
    <row r="30">
      <c r="A30" s="19" t="n"/>
      <c r="B30" s="19" t="n"/>
      <c r="C30" s="20" t="n"/>
      <c r="D30" s="20" t="n"/>
      <c r="E30" s="20" t="n"/>
      <c r="F30" s="21">
        <f>IF(N(C30)+N(D30)+N(E30)=0,"",N(C30)+N(D30)+N(E30))</f>
        <v/>
      </c>
      <c r="G30" s="20" t="n"/>
      <c r="H30" s="21">
        <f>IF(F30="","",F30-N(G30))</f>
        <v/>
      </c>
      <c r="I30" s="22" t="n"/>
      <c r="J30" s="21">
        <f>IF(OR(H30="",N(I30)=0),"",ROUND(H30/I30,0))</f>
        <v/>
      </c>
      <c r="K30" s="20" t="n"/>
      <c r="L30" s="20" t="n"/>
      <c r="M30" s="20" t="n"/>
      <c r="N30" s="23">
        <f>IF(H30="","",IF(ROUND(N(K30)+N(L30)+N(M30),0)=ROUND(H30,0),"OK","CHECK"))</f>
        <v/>
      </c>
      <c r="O30" s="24" t="n"/>
    </row>
    <row r="31">
      <c r="A31" s="13" t="n"/>
      <c r="B31" s="13" t="n"/>
      <c r="C31" s="14" t="n"/>
      <c r="D31" s="14" t="n"/>
      <c r="E31" s="14" t="n"/>
      <c r="F31" s="15">
        <f>IF(N(C31)+N(D31)+N(E31)=0,"",N(C31)+N(D31)+N(E31))</f>
        <v/>
      </c>
      <c r="G31" s="14" t="n"/>
      <c r="H31" s="15">
        <f>IF(F31="","",F31-N(G31))</f>
        <v/>
      </c>
      <c r="I31" s="16" t="n"/>
      <c r="J31" s="15">
        <f>IF(OR(H31="",N(I31)=0),"",ROUND(H31/I31,0))</f>
        <v/>
      </c>
      <c r="K31" s="14" t="n"/>
      <c r="L31" s="14" t="n"/>
      <c r="M31" s="14" t="n"/>
      <c r="N31" s="17">
        <f>IF(H31="","",IF(ROUND(N(K31)+N(L31)+N(M31),0)=ROUND(H31,0),"OK","CHECK"))</f>
        <v/>
      </c>
      <c r="O31" s="18" t="n"/>
    </row>
    <row r="32">
      <c r="A32" s="19" t="n"/>
      <c r="B32" s="19" t="n"/>
      <c r="C32" s="20" t="n"/>
      <c r="D32" s="20" t="n"/>
      <c r="E32" s="20" t="n"/>
      <c r="F32" s="21">
        <f>IF(N(C32)+N(D32)+N(E32)=0,"",N(C32)+N(D32)+N(E32))</f>
        <v/>
      </c>
      <c r="G32" s="20" t="n"/>
      <c r="H32" s="21">
        <f>IF(F32="","",F32-N(G32))</f>
        <v/>
      </c>
      <c r="I32" s="22" t="n"/>
      <c r="J32" s="21">
        <f>IF(OR(H32="",N(I32)=0),"",ROUND(H32/I32,0))</f>
        <v/>
      </c>
      <c r="K32" s="20" t="n"/>
      <c r="L32" s="20" t="n"/>
      <c r="M32" s="20" t="n"/>
      <c r="N32" s="23">
        <f>IF(H32="","",IF(ROUND(N(K32)+N(L32)+N(M32),0)=ROUND(H32,0),"OK","CHECK"))</f>
        <v/>
      </c>
      <c r="O32" s="24" t="n"/>
    </row>
    <row r="33">
      <c r="A33" s="13" t="n"/>
      <c r="B33" s="13" t="n"/>
      <c r="C33" s="14" t="n"/>
      <c r="D33" s="14" t="n"/>
      <c r="E33" s="14" t="n"/>
      <c r="F33" s="15">
        <f>IF(N(C33)+N(D33)+N(E33)=0,"",N(C33)+N(D33)+N(E33))</f>
        <v/>
      </c>
      <c r="G33" s="14" t="n"/>
      <c r="H33" s="15">
        <f>IF(F33="","",F33-N(G33))</f>
        <v/>
      </c>
      <c r="I33" s="16" t="n"/>
      <c r="J33" s="15">
        <f>IF(OR(H33="",N(I33)=0),"",ROUND(H33/I33,0))</f>
        <v/>
      </c>
      <c r="K33" s="14" t="n"/>
      <c r="L33" s="14" t="n"/>
      <c r="M33" s="14" t="n"/>
      <c r="N33" s="17">
        <f>IF(H33="","",IF(ROUND(N(K33)+N(L33)+N(M33),0)=ROUND(H33,0),"OK","CHECK"))</f>
        <v/>
      </c>
      <c r="O33" s="18" t="n"/>
    </row>
    <row r="34">
      <c r="A34" s="19" t="n"/>
      <c r="B34" s="19" t="n"/>
      <c r="C34" s="20" t="n"/>
      <c r="D34" s="20" t="n"/>
      <c r="E34" s="20" t="n"/>
      <c r="F34" s="21">
        <f>IF(N(C34)+N(D34)+N(E34)=0,"",N(C34)+N(D34)+N(E34))</f>
        <v/>
      </c>
      <c r="G34" s="20" t="n"/>
      <c r="H34" s="21">
        <f>IF(F34="","",F34-N(G34))</f>
        <v/>
      </c>
      <c r="I34" s="22" t="n"/>
      <c r="J34" s="21">
        <f>IF(OR(H34="",N(I34)=0),"",ROUND(H34/I34,0))</f>
        <v/>
      </c>
      <c r="K34" s="20" t="n"/>
      <c r="L34" s="20" t="n"/>
      <c r="M34" s="20" t="n"/>
      <c r="N34" s="23">
        <f>IF(H34="","",IF(ROUND(N(K34)+N(L34)+N(M34),0)=ROUND(H34,0),"OK","CHECK"))</f>
        <v/>
      </c>
      <c r="O34" s="24" t="n"/>
    </row>
    <row r="35">
      <c r="A35" s="13" t="n"/>
      <c r="B35" s="13" t="n"/>
      <c r="C35" s="14" t="n"/>
      <c r="D35" s="14" t="n"/>
      <c r="E35" s="14" t="n"/>
      <c r="F35" s="15">
        <f>IF(N(C35)+N(D35)+N(E35)=0,"",N(C35)+N(D35)+N(E35))</f>
        <v/>
      </c>
      <c r="G35" s="14" t="n"/>
      <c r="H35" s="15">
        <f>IF(F35="","",F35-N(G35))</f>
        <v/>
      </c>
      <c r="I35" s="16" t="n"/>
      <c r="J35" s="15">
        <f>IF(OR(H35="",N(I35)=0),"",ROUND(H35/I35,0))</f>
        <v/>
      </c>
      <c r="K35" s="14" t="n"/>
      <c r="L35" s="14" t="n"/>
      <c r="M35" s="14" t="n"/>
      <c r="N35" s="17">
        <f>IF(H35="","",IF(ROUND(N(K35)+N(L35)+N(M35),0)=ROUND(H35,0),"OK","CHECK"))</f>
        <v/>
      </c>
      <c r="O35" s="18" t="n"/>
    </row>
    <row r="36">
      <c r="A36" s="25" t="inlineStr">
        <is>
          <t>TOTAL</t>
        </is>
      </c>
      <c r="B36" s="26" t="n"/>
      <c r="C36" s="27">
        <f>SUM(C5:C35)</f>
        <v/>
      </c>
      <c r="D36" s="27">
        <f>SUM(D5:D35)</f>
        <v/>
      </c>
      <c r="E36" s="27">
        <f>SUM(E5:E35)</f>
        <v/>
      </c>
      <c r="F36" s="27">
        <f>SUM(F5:F35)</f>
        <v/>
      </c>
      <c r="G36" s="27">
        <f>SUM(G5:G35)</f>
        <v/>
      </c>
      <c r="H36" s="27">
        <f>SUM(H5:H35)</f>
        <v/>
      </c>
      <c r="I36" s="28">
        <f>SUM(I5:I35)</f>
        <v/>
      </c>
      <c r="J36" s="27">
        <f>IF(SUM(I5:I35)=0,"",ROUND(H36/I36,0))</f>
        <v/>
      </c>
      <c r="K36" s="27">
        <f>SUM(K5:K35)</f>
        <v/>
      </c>
      <c r="L36" s="27">
        <f>SUM(L5:L35)</f>
        <v/>
      </c>
      <c r="M36" s="27">
        <f>SUM(M5:M35)</f>
        <v/>
      </c>
      <c r="N36" s="26" t="n"/>
      <c r="O36" s="26" t="n"/>
    </row>
    <row r="38">
      <c r="A38"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4">
    <mergeCell ref="A1:O1"/>
    <mergeCell ref="A38:O38"/>
    <mergeCell ref="A2:C2"/>
    <mergeCell ref="K2:O2"/>
  </mergeCells>
  <pageMargins left="0.75" right="0.75" top="1" bottom="1" header="0.5" footer="0.5"/>
</worksheet>
</file>

<file path=xl/worksheets/sheet3.xml><?xml version="1.0" encoding="utf-8"?>
<worksheet xmlns="http://schemas.openxmlformats.org/spreadsheetml/2006/main">
  <sheetPr>
    <tabColor rgb="001F2937"/>
    <outlinePr summaryBelow="1" summaryRight="1"/>
    <pageSetUpPr/>
  </sheetPr>
  <dimension ref="B2:F28"/>
  <sheetViews>
    <sheetView showGridLines="0" workbookViewId="0">
      <selection activeCell="A1" sqref="A1"/>
    </sheetView>
  </sheetViews>
  <sheetFormatPr baseColWidth="8" defaultRowHeight="15"/>
  <cols>
    <col width="3" customWidth="1" min="1" max="1"/>
    <col width="26" customWidth="1" min="2" max="2"/>
    <col width="20" customWidth="1" min="3" max="3"/>
    <col width="4" customWidth="1" min="4" max="4"/>
    <col width="26" customWidth="1" min="5" max="5"/>
    <col width="20" customWidth="1" min="6" max="6"/>
  </cols>
  <sheetData>
    <row r="2">
      <c r="B2" s="29" t="inlineStr">
        <is>
          <t>Month Dashboard</t>
        </is>
      </c>
    </row>
    <row r="3">
      <c r="B3" s="2" t="inlineStr">
        <is>
          <t>Reads the Daily Tracker automatically. Fill the tracker and these update.</t>
        </is>
      </c>
    </row>
    <row r="5">
      <c r="B5" s="30" t="inlineStr">
        <is>
          <t>Total net revenue (month)</t>
        </is>
      </c>
      <c r="E5" s="31" t="inlineStr">
        <is>
          <t>Days tracked</t>
        </is>
      </c>
    </row>
    <row r="6">
      <c r="B6" s="32">
        <f>SUM('Daily Tracker'!H5:H35)</f>
        <v/>
      </c>
      <c r="E6" s="33">
        <f>COUNT('Daily Tracker'!H5:H35)</f>
        <v/>
      </c>
    </row>
    <row r="8">
      <c r="B8" s="30" t="inlineStr">
        <is>
          <t>Average net per day</t>
        </is>
      </c>
      <c r="E8" s="31" t="inlineStr">
        <is>
          <t>Best day (net)</t>
        </is>
      </c>
    </row>
    <row r="9">
      <c r="B9" s="32">
        <f>IFERROR(AVERAGE('Daily Tracker'!H5:H35),0)</f>
        <v/>
      </c>
      <c r="E9" s="34">
        <f>IFERROR(MAX('Daily Tracker'!H5:H35),0)</f>
        <v/>
      </c>
    </row>
    <row r="11">
      <c r="B11" s="30" t="inlineStr">
        <is>
          <t>Total covers</t>
        </is>
      </c>
      <c r="E11" s="31" t="inlineStr">
        <is>
          <t>Average spend per cover</t>
        </is>
      </c>
    </row>
    <row r="12">
      <c r="B12" s="35">
        <f>SUM('Daily Tracker'!I5:I35)</f>
        <v/>
      </c>
      <c r="E12" s="34">
        <f>IFERROR(SUM('Daily Tracker'!H5:H35)/SUM('Daily Tracker'!I5:I35),0)</f>
        <v/>
      </c>
    </row>
    <row r="15">
      <c r="B15" s="3" t="inlineStr">
        <is>
          <t>Where the revenue comes from</t>
        </is>
      </c>
    </row>
    <row r="16">
      <c r="B16" s="12" t="inlineStr">
        <is>
          <t>Channel</t>
        </is>
      </c>
      <c r="C16" s="12" t="inlineStr">
        <is>
          <t>Gross ₹</t>
        </is>
      </c>
      <c r="D16" s="36" t="n"/>
      <c r="E16" s="12" t="inlineStr">
        <is>
          <t>Share</t>
        </is>
      </c>
      <c r="F16" s="36" t="n"/>
    </row>
    <row r="17">
      <c r="B17" s="37" t="inlineStr">
        <is>
          <t>Dine-in</t>
        </is>
      </c>
      <c r="C17" s="15">
        <f>SUM('Daily Tracker'!C5:C35)</f>
        <v/>
      </c>
      <c r="D17" s="36" t="n"/>
      <c r="E17" s="38">
        <f>IFERROR(SUM('Daily Tracker'!C5:C35)/SUM('Daily Tracker'!F5:F35),0)</f>
        <v/>
      </c>
      <c r="F17" s="36" t="n"/>
    </row>
    <row r="18">
      <c r="B18" s="37" t="inlineStr">
        <is>
          <t>Takeaway</t>
        </is>
      </c>
      <c r="C18" s="15">
        <f>SUM('Daily Tracker'!D5:D35)</f>
        <v/>
      </c>
      <c r="D18" s="36" t="n"/>
      <c r="E18" s="38">
        <f>IFERROR(SUM('Daily Tracker'!D5:D35)/SUM('Daily Tracker'!F5:F35),0)</f>
        <v/>
      </c>
      <c r="F18" s="36" t="n"/>
    </row>
    <row r="19">
      <c r="B19" s="37" t="inlineStr">
        <is>
          <t>Delivery</t>
        </is>
      </c>
      <c r="C19" s="15">
        <f>SUM('Daily Tracker'!E5:E35)</f>
        <v/>
      </c>
      <c r="D19" s="36" t="n"/>
      <c r="E19" s="38">
        <f>IFERROR(SUM('Daily Tracker'!E5:E35)/SUM('Daily Tracker'!F5:F35),0)</f>
        <v/>
      </c>
      <c r="F19" s="36" t="n"/>
    </row>
    <row r="21">
      <c r="B21" s="3" t="inlineStr">
        <is>
          <t>How guests paid</t>
        </is>
      </c>
    </row>
    <row r="22">
      <c r="B22" s="12" t="inlineStr">
        <is>
          <t>Mode</t>
        </is>
      </c>
      <c r="C22" s="12" t="inlineStr">
        <is>
          <t>Amount ₹</t>
        </is>
      </c>
      <c r="D22" s="36" t="n"/>
      <c r="E22" s="12" t="inlineStr">
        <is>
          <t>Share</t>
        </is>
      </c>
      <c r="F22" s="36" t="n"/>
    </row>
    <row r="23">
      <c r="B23" s="37" t="inlineStr">
        <is>
          <t>Cash</t>
        </is>
      </c>
      <c r="C23" s="15">
        <f>SUM('Daily Tracker'!K5:K35)</f>
        <v/>
      </c>
      <c r="D23" s="36" t="n"/>
      <c r="E23" s="38">
        <f>IFERROR(SUM('Daily Tracker'!K5:K35)/(SUM('Daily Tracker'!K5:K35)+SUM('Daily Tracker'!L5:L35)+SUM('Daily Tracker'!M5:M35)),0)</f>
        <v/>
      </c>
      <c r="F23" s="36" t="n"/>
    </row>
    <row r="24">
      <c r="B24" s="37" t="inlineStr">
        <is>
          <t>Card</t>
        </is>
      </c>
      <c r="C24" s="15">
        <f>SUM('Daily Tracker'!L5:L35)</f>
        <v/>
      </c>
      <c r="D24" s="36" t="n"/>
      <c r="E24" s="38">
        <f>IFERROR(SUM('Daily Tracker'!L5:L35)/(SUM('Daily Tracker'!K5:K35)+SUM('Daily Tracker'!L5:L35)+SUM('Daily Tracker'!M5:M35)),0)</f>
        <v/>
      </c>
      <c r="F24" s="36" t="n"/>
    </row>
    <row r="25">
      <c r="B25" s="37" t="inlineStr">
        <is>
          <t>UPI</t>
        </is>
      </c>
      <c r="C25" s="15">
        <f>SUM('Daily Tracker'!M5:M35)</f>
        <v/>
      </c>
      <c r="D25" s="36" t="n"/>
      <c r="E25" s="38">
        <f>IFERROR(SUM('Daily Tracker'!M5:M35)/(SUM('Daily Tracker'!K5:K35)+SUM('Daily Tracker'!L5:L35)+SUM('Daily Tracker'!M5:M35)),0)</f>
        <v/>
      </c>
      <c r="F25" s="36" t="n"/>
    </row>
    <row r="28">
      <c r="B28"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9">
    <mergeCell ref="E12:F12"/>
    <mergeCell ref="C24:D24"/>
    <mergeCell ref="E24:F24"/>
    <mergeCell ref="E5:F5"/>
    <mergeCell ref="E23:F23"/>
    <mergeCell ref="E17:F17"/>
    <mergeCell ref="E8:F8"/>
    <mergeCell ref="B12:C12"/>
    <mergeCell ref="C16:D16"/>
    <mergeCell ref="B11:C11"/>
    <mergeCell ref="C25:D25"/>
    <mergeCell ref="E19:F19"/>
    <mergeCell ref="C22:D22"/>
    <mergeCell ref="E9:F9"/>
    <mergeCell ref="B8:C8"/>
    <mergeCell ref="E6:F6"/>
    <mergeCell ref="B28:F28"/>
    <mergeCell ref="E11:F11"/>
    <mergeCell ref="B9:C9"/>
    <mergeCell ref="C17:D17"/>
    <mergeCell ref="C23:D23"/>
    <mergeCell ref="B6:C6"/>
    <mergeCell ref="E16:F16"/>
    <mergeCell ref="E25:F25"/>
    <mergeCell ref="B5:C5"/>
    <mergeCell ref="C19:D19"/>
    <mergeCell ref="E22:F22"/>
    <mergeCell ref="C18:D18"/>
    <mergeCell ref="E18:F18"/>
  </mergeCell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B2:C12"/>
  <sheetViews>
    <sheetView showGridLines="0" workbookViewId="0">
      <selection activeCell="A1" sqref="A1"/>
    </sheetView>
  </sheetViews>
  <sheetFormatPr baseColWidth="8" defaultRowHeight="15"/>
  <cols>
    <col width="3" customWidth="1" min="1" max="1"/>
    <col width="32" customWidth="1" min="2" max="2"/>
    <col width="68" customWidth="1" min="3" max="3"/>
  </cols>
  <sheetData>
    <row r="2">
      <c r="B2" s="29" t="inlineStr">
        <is>
          <t>How to read your numbers</t>
        </is>
      </c>
    </row>
    <row r="4" ht="58" customHeight="1">
      <c r="B4" s="39" t="inlineStr">
        <is>
          <t>Spend per cover</t>
        </is>
      </c>
      <c r="C4" s="5" t="inlineStr">
        <is>
          <t>Net revenue divided by guests. The clearest health signal you have. If revenue is flat but spend per cover is falling, you are busier for less money, usually discounting or dropping high-margin items.</t>
        </is>
      </c>
    </row>
    <row r="5" ht="58" customHeight="1">
      <c r="B5" s="39" t="inlineStr">
        <is>
          <t>Channel mix</t>
        </is>
      </c>
      <c r="C5" s="5" t="inlineStr">
        <is>
          <t>Dine-in, takeaway, delivery. Delivery looks like growth but carries heavy commission, so a shift toward delivery can raise revenue and shrink profit at the same time. Watch the mix, not just the total.</t>
        </is>
      </c>
    </row>
    <row r="6" ht="58" customHeight="1">
      <c r="B6" s="39" t="inlineStr">
        <is>
          <t>Payment mix</t>
        </is>
      </c>
      <c r="C6" s="5" t="inlineStr">
        <is>
          <t>Cash, card, UPI. A sudden jump in cash share with flat sales is worth a look. UPI now carries most Indian retail payments, so a very low UPI share is unusual.</t>
        </is>
      </c>
    </row>
    <row r="7" ht="58" customHeight="1">
      <c r="B7" s="39" t="inlineStr">
        <is>
          <t>Best day vs average</t>
        </is>
      </c>
      <c r="C7" s="5" t="inlineStr">
        <is>
          <t>If one or two days carry the month, your slow days are the opportunity. If every day is similar, growth comes from raising the average cover, not from adding a busy night.</t>
        </is>
      </c>
    </row>
    <row r="8" ht="58" customHeight="1">
      <c r="B8" s="39" t="inlineStr">
        <is>
          <t>The Pay OK check</t>
        </is>
      </c>
      <c r="C8" s="5" t="inlineStr">
        <is>
          <t>On the tracker, this flags a day where cash plus card plus UPI does not equal net sales. A CHECK usually means a missed entry or an unrecorded discount, not theft. Reconcile before you close the day.</t>
        </is>
      </c>
    </row>
    <row r="10" ht="40" customHeight="1">
      <c r="B10" s="6" t="inlineStr">
        <is>
          <t>Benchmarks vary widely by city, cuisine, and format, so this tracker shows you YOUR trend rather than a number to hit. The most useful comparison is your own last month.</t>
        </is>
      </c>
    </row>
    <row r="12">
      <c r="B12"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
    <mergeCell ref="B10:C10"/>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2026-07-20T11:55:50Z</dcterms:created>
  <dcterms:modified xmlns:dcterms="http://purl.org/dc/terms/" xmlns:xsi="http://www.w3.org/2001/XMLSchema-instance" xsi:type="dcterms:W3CDTF">2026-07-20T11:55:50Z</dcterms:modified>
</cp:coreProperties>
</file>