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Lists" sheetId="2" state="hidden" r:id="rId2"/>
    <sheet xmlns:r="http://schemas.openxmlformats.org/officeDocument/2006/relationships" name="Quotation" sheetId="3" state="visible" r:id="rId3"/>
    <sheet xmlns:r="http://schemas.openxmlformats.org/officeDocument/2006/relationships" name="Example" sheetId="4" state="visible" r:id="rId4"/>
    <sheet xmlns:r="http://schemas.openxmlformats.org/officeDocument/2006/relationships" name="Covering Letter" sheetId="5" state="visible" r:id="rId5"/>
    <sheet xmlns:r="http://schemas.openxmlformats.org/officeDocument/2006/relationships" name="Terms Library" sheetId="6" state="visible" r:id="rId6"/>
    <sheet xmlns:r="http://schemas.openxmlformats.org/officeDocument/2006/relationships" name="Quotation Register" sheetId="7" state="visible" r:id="rId7"/>
    <sheet xmlns:r="http://schemas.openxmlformats.org/officeDocument/2006/relationships" name="Rule Reference" sheetId="8" state="visible" r:id="rId8"/>
  </sheets>
  <definedNames>
    <definedName name="_xlnm.Print_Area" localSheetId="0">'Instructions'!$A$1:$D$57</definedName>
    <definedName name="_xlnm.Print_Area" localSheetId="2">'Quotation'!$A$1:$N$65</definedName>
    <definedName name="_xlnm.Print_Area" localSheetId="3">'Example'!$A$1:$N$65</definedName>
    <definedName name="_xlnm.Print_Area" localSheetId="4">'Covering Letter'!$A$1:$D$47</definedName>
    <definedName name="_xlnm.Print_Area" localSheetId="5">'Terms Library'!$A$1:$E$26</definedName>
    <definedName name="_xlnm.Print_Area" localSheetId="6">'Quotation Register'!$A$1:$L$71</definedName>
    <definedName name="_xlnm.Print_Area" localSheetId="7">'Rule Reference'!$A$1:$E$29</definedName>
  </definedNames>
  <calcPr calcId="124519" fullCalcOnLoad="1"/>
</workbook>
</file>

<file path=xl/styles.xml><?xml version="1.0" encoding="utf-8"?>
<styleSheet xmlns="http://schemas.openxmlformats.org/spreadsheetml/2006/main">
  <numFmts count="6">
    <numFmt numFmtId="164" formatCode="DD-MMM-YYYY"/>
    <numFmt numFmtId="165" formatCode="[&gt;=10000000]##\,##\,##\,##0.00;[&gt;=100000]##\,##\,##0.00;#,##0.00"/>
    <numFmt numFmtId="166" formatCode="[&gt;=10000000]&quot;₹&quot;##\,##\,##\,##0.00;[&gt;=100000]&quot;₹&quot;##\,##\,##0.00;&quot;₹&quot;#,##0.00"/>
    <numFmt numFmtId="167" formatCode="0.00&quot;%&quot;"/>
    <numFmt numFmtId="168" formatCode="[&gt;=10000000]&quot;₹&quot;##\,##\,##\,##0;[&gt;=100000]&quot;₹&quot;##\,##\,##0;&quot;₹&quot;#,##0"/>
    <numFmt numFmtId="169" formatCode="0.0%"/>
  </numFmts>
  <fonts count="12">
    <font>
      <name val="Calibri"/>
      <family val="2"/>
      <color theme="1"/>
      <sz val="11"/>
      <scheme val="minor"/>
    </font>
    <font>
      <name val="Calibri"/>
      <b val="1"/>
      <color rgb="00FFFFFF"/>
      <sz val="11"/>
    </font>
    <font>
      <name val="Calibri"/>
      <color rgb="001F2937"/>
      <sz val="10"/>
    </font>
    <font>
      <name val="Calibri"/>
      <b val="1"/>
      <color rgb="001F2937"/>
      <sz val="16"/>
    </font>
    <font>
      <name val="Calibri"/>
      <b val="1"/>
      <color rgb="00C52031"/>
      <sz val="12"/>
    </font>
    <font>
      <name val="Calibri"/>
      <b val="1"/>
      <color rgb="001F2937"/>
      <sz val="11"/>
    </font>
    <font>
      <name val="Calibri"/>
      <i val="1"/>
      <color rgb="006B7280"/>
      <sz val="9"/>
    </font>
    <font>
      <name val="Calibri"/>
      <b val="1"/>
      <color rgb="001F2937"/>
      <sz val="18"/>
    </font>
    <font>
      <name val="Calibri"/>
      <b val="1"/>
      <color rgb="00C52031"/>
      <sz val="11"/>
    </font>
    <font>
      <name val="Calibri"/>
      <b val="1"/>
      <color rgb="001F2937"/>
      <sz val="10"/>
    </font>
    <font>
      <name val="Calibri"/>
      <b val="1"/>
      <color rgb="00C52031"/>
      <sz val="10"/>
    </font>
    <font>
      <name val="Calibri"/>
      <b val="1"/>
      <color rgb="00C52031"/>
      <sz val="13"/>
    </font>
  </fonts>
  <fills count="9">
    <fill>
      <patternFill/>
    </fill>
    <fill>
      <patternFill patternType="gray125"/>
    </fill>
    <fill>
      <patternFill patternType="solid">
        <fgColor rgb="00C52031"/>
        <bgColor rgb="00C52031"/>
      </patternFill>
    </fill>
    <fill>
      <patternFill patternType="solid">
        <fgColor rgb="00FFFBEB"/>
        <bgColor rgb="00FFFBEB"/>
      </patternFill>
    </fill>
    <fill>
      <patternFill patternType="solid">
        <fgColor rgb="00FEF2F2"/>
        <bgColor rgb="00FEF2F2"/>
      </patternFill>
    </fill>
    <fill>
      <patternFill patternType="solid">
        <fgColor rgb="00F3F4F6"/>
        <bgColor rgb="00F3F4F6"/>
      </patternFill>
    </fill>
    <fill>
      <patternFill patternType="solid">
        <fgColor rgb="00FFFDF5"/>
        <bgColor rgb="00FFFDF5"/>
      </patternFill>
    </fill>
    <fill>
      <patternFill patternType="solid">
        <fgColor rgb="00F9FAFB"/>
        <bgColor rgb="00F9FAFB"/>
      </patternFill>
    </fill>
    <fill>
      <patternFill patternType="solid">
        <fgColor rgb="00EFF6FF"/>
        <bgColor rgb="00EFF6FF"/>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73">
    <xf numFmtId="0" fontId="0" fillId="0" borderId="0" pivotButton="0" quotePrefix="0" xfId="0"/>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2" fillId="0" borderId="0" applyAlignment="1" pivotButton="0" quotePrefix="0" xfId="0">
      <alignment horizontal="left" vertical="top" wrapText="1"/>
    </xf>
    <xf numFmtId="0" fontId="1" fillId="2" borderId="0" applyAlignment="1" pivotButton="0" quotePrefix="0" xfId="0">
      <alignment horizontal="left" vertical="center" wrapText="1"/>
    </xf>
    <xf numFmtId="0" fontId="5" fillId="3" borderId="0" applyAlignment="1" pivotButton="0" quotePrefix="0" xfId="0">
      <alignment horizontal="left" vertical="center" wrapText="1"/>
    </xf>
    <xf numFmtId="0" fontId="2" fillId="3" borderId="0" applyAlignment="1" pivotButton="0" quotePrefix="0" xfId="0">
      <alignment horizontal="left" vertical="top" wrapText="1"/>
    </xf>
    <xf numFmtId="0" fontId="5" fillId="4" borderId="0" applyAlignment="1" pivotButton="0" quotePrefix="0" xfId="0">
      <alignment horizontal="left" vertical="center" wrapText="1"/>
    </xf>
    <xf numFmtId="0" fontId="2" fillId="4" borderId="0" applyAlignment="1" pivotButton="0" quotePrefix="0" xfId="0">
      <alignment horizontal="left" vertical="top" wrapText="1"/>
    </xf>
    <xf numFmtId="0" fontId="6" fillId="0" borderId="0" applyAlignment="1" pivotButton="0" quotePrefix="0" xfId="0">
      <alignment horizontal="left" vertical="top" wrapText="1"/>
    </xf>
    <xf numFmtId="0" fontId="6" fillId="5" borderId="0" applyAlignment="1" pivotButton="0" quotePrefix="0" xfId="0">
      <alignment horizontal="left" vertical="top" wrapText="1"/>
    </xf>
    <xf numFmtId="0" fontId="6" fillId="0" borderId="0" applyAlignment="1" pivotButton="0" quotePrefix="0" xfId="0">
      <alignment horizontal="left" vertical="center" wrapText="1"/>
    </xf>
    <xf numFmtId="0" fontId="6" fillId="0" borderId="0" applyAlignment="1" pivotButton="0" quotePrefix="0" xfId="0">
      <alignment horizontal="center" vertical="center" wrapText="1"/>
    </xf>
    <xf numFmtId="0" fontId="2" fillId="0" borderId="1"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right" vertical="center"/>
    </xf>
    <xf numFmtId="0" fontId="10" fillId="0" borderId="0" pivotButton="0" quotePrefix="0" xfId="0"/>
    <xf numFmtId="0" fontId="9" fillId="5" borderId="1" applyAlignment="1" pivotButton="0" quotePrefix="0" xfId="0">
      <alignment horizontal="left" vertical="center" wrapText="1"/>
    </xf>
    <xf numFmtId="0" fontId="4" fillId="6" borderId="1" applyAlignment="1" applyProtection="1" pivotButton="0" quotePrefix="0" xfId="0">
      <alignment horizontal="left" vertical="center" wrapText="1"/>
      <protection locked="0" hidden="0"/>
    </xf>
    <xf numFmtId="0" fontId="0" fillId="6" borderId="1" applyProtection="1" pivotButton="0" quotePrefix="0" xfId="0">
      <protection locked="0" hidden="0"/>
    </xf>
    <xf numFmtId="0" fontId="6" fillId="0" borderId="0" applyAlignment="1" pivotButton="0" quotePrefix="0" xfId="0">
      <alignment horizontal="left" vertical="center"/>
    </xf>
    <xf numFmtId="0" fontId="0" fillId="2" borderId="0" pivotButton="0" quotePrefix="0" xfId="0"/>
    <xf numFmtId="0" fontId="9" fillId="7" borderId="1" applyAlignment="1" pivotButton="0" quotePrefix="0" xfId="0">
      <alignment horizontal="left" vertical="center" wrapText="1"/>
    </xf>
    <xf numFmtId="0" fontId="2" fillId="6" borderId="1" applyAlignment="1" applyProtection="1" pivotButton="0" quotePrefix="0" xfId="0">
      <alignment horizontal="left" vertical="center" wrapText="1"/>
      <protection locked="0" hidden="0"/>
    </xf>
    <xf numFmtId="164" fontId="2" fillId="6" borderId="1" applyAlignment="1" applyProtection="1" pivotButton="0" quotePrefix="0" xfId="0">
      <alignment horizontal="center" vertical="center" wrapText="1"/>
      <protection locked="0" hidden="0"/>
    </xf>
    <xf numFmtId="1" fontId="2" fillId="6" borderId="1" applyAlignment="1" applyProtection="1" pivotButton="0" quotePrefix="0" xfId="0">
      <alignment horizontal="center" vertical="center" wrapText="1"/>
      <protection locked="0" hidden="0"/>
    </xf>
    <xf numFmtId="164" fontId="8" fillId="5" borderId="1" applyAlignment="1" pivotButton="0" quotePrefix="0" xfId="0">
      <alignment horizontal="center" vertical="center" wrapText="1"/>
    </xf>
    <xf numFmtId="0" fontId="0" fillId="5" borderId="1" pivotButton="0" quotePrefix="0" xfId="0"/>
    <xf numFmtId="0" fontId="10" fillId="4" borderId="1" applyAlignment="1" pivotButton="0" quotePrefix="0" xfId="0">
      <alignment horizontal="left" vertical="center" wrapText="1"/>
    </xf>
    <xf numFmtId="0" fontId="0" fillId="4" borderId="1"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center" wrapText="1"/>
    </xf>
    <xf numFmtId="49" fontId="2" fillId="6" borderId="1" applyAlignment="1" applyProtection="1" pivotButton="0" quotePrefix="0" xfId="0">
      <alignment horizontal="center" vertical="center" wrapText="1"/>
      <protection locked="0" hidden="0"/>
    </xf>
    <xf numFmtId="165" fontId="2" fillId="6" borderId="1" applyAlignment="1" applyProtection="1" pivotButton="0" quotePrefix="0" xfId="0">
      <alignment horizontal="center" vertical="center" wrapText="1"/>
      <protection locked="0" hidden="0"/>
    </xf>
    <xf numFmtId="0" fontId="2" fillId="6" borderId="1" applyAlignment="1" applyProtection="1" pivotButton="0" quotePrefix="0" xfId="0">
      <alignment horizontal="center" vertical="center" wrapText="1"/>
      <protection locked="0" hidden="0"/>
    </xf>
    <xf numFmtId="166" fontId="2" fillId="6" borderId="1" applyAlignment="1" applyProtection="1" pivotButton="0" quotePrefix="0" xfId="0">
      <alignment horizontal="right" vertical="center"/>
      <protection locked="0" hidden="0"/>
    </xf>
    <xf numFmtId="166" fontId="2" fillId="0" borderId="1" applyAlignment="1" pivotButton="0" quotePrefix="0" xfId="0">
      <alignment horizontal="right" vertical="center"/>
    </xf>
    <xf numFmtId="167" fontId="2" fillId="6" borderId="1" applyAlignment="1" applyProtection="1" pivotButton="0" quotePrefix="0" xfId="0">
      <alignment horizontal="center" vertical="center" wrapText="1"/>
      <protection locked="0" hidden="0"/>
    </xf>
    <xf numFmtId="0" fontId="1" fillId="2" borderId="1" applyAlignment="1" pivotButton="0" quotePrefix="0" xfId="0">
      <alignment horizontal="left" vertical="center" wrapText="1"/>
    </xf>
    <xf numFmtId="0" fontId="0" fillId="2" borderId="1" pivotButton="0" quotePrefix="0" xfId="0"/>
    <xf numFmtId="0" fontId="2" fillId="5" borderId="1" applyAlignment="1" pivotButton="0" quotePrefix="0" xfId="0">
      <alignment horizontal="left" vertical="center" wrapText="1"/>
    </xf>
    <xf numFmtId="166" fontId="5" fillId="5" borderId="1" applyAlignment="1" pivotButton="0" quotePrefix="0" xfId="0">
      <alignment horizontal="right" vertical="center"/>
    </xf>
    <xf numFmtId="0" fontId="6" fillId="0" borderId="1" applyAlignment="1" pivotButton="0" quotePrefix="0" xfId="0">
      <alignment horizontal="left" vertical="center" wrapText="1"/>
    </xf>
    <xf numFmtId="0" fontId="0" fillId="0" borderId="1" pivotButton="0" quotePrefix="0" xfId="0"/>
    <xf numFmtId="0" fontId="9" fillId="0" borderId="1" applyAlignment="1" pivotButton="0" quotePrefix="0" xfId="0">
      <alignment horizontal="right" vertical="center"/>
    </xf>
    <xf numFmtId="166" fontId="5" fillId="0" borderId="1" applyAlignment="1" pivotButton="0" quotePrefix="0" xfId="0">
      <alignment horizontal="right" vertical="center"/>
    </xf>
    <xf numFmtId="0" fontId="6" fillId="5" borderId="1" applyAlignment="1" pivotButton="0" quotePrefix="0" xfId="0">
      <alignment horizontal="left" vertical="center" wrapText="1"/>
    </xf>
    <xf numFmtId="0" fontId="9" fillId="5" borderId="1" applyAlignment="1" pivotButton="0" quotePrefix="0" xfId="0">
      <alignment horizontal="right" vertical="center"/>
    </xf>
    <xf numFmtId="0" fontId="6" fillId="3" borderId="1" applyAlignment="1" pivotButton="0" quotePrefix="0" xfId="0">
      <alignment horizontal="left" vertical="center" wrapText="1"/>
    </xf>
    <xf numFmtId="0" fontId="0" fillId="3" borderId="1" pivotButton="0" quotePrefix="0" xfId="0"/>
    <xf numFmtId="0" fontId="11" fillId="3" borderId="1" applyAlignment="1" pivotButton="0" quotePrefix="0" xfId="0">
      <alignment horizontal="right" vertical="center"/>
    </xf>
    <xf numFmtId="168" fontId="11" fillId="3" borderId="1" applyAlignment="1" pivotButton="0" quotePrefix="0" xfId="0">
      <alignment horizontal="right" vertical="center"/>
    </xf>
    <xf numFmtId="0" fontId="0" fillId="7" borderId="1" pivotButton="0" quotePrefix="0" xfId="0"/>
    <xf numFmtId="0" fontId="2" fillId="8" borderId="1" applyAlignment="1" pivotButton="0" quotePrefix="0" xfId="0">
      <alignment horizontal="left" vertical="top" wrapText="1"/>
    </xf>
    <xf numFmtId="0" fontId="0" fillId="8" borderId="1" pivotButton="0" quotePrefix="0" xfId="0"/>
    <xf numFmtId="0" fontId="0" fillId="5" borderId="0" pivotButton="0" quotePrefix="0" xfId="0"/>
    <xf numFmtId="0" fontId="9" fillId="7" borderId="1" applyAlignment="1" pivotButton="0" quotePrefix="0" xfId="0">
      <alignment horizontal="left" vertical="top" wrapText="1"/>
    </xf>
    <xf numFmtId="0" fontId="2" fillId="6" borderId="1" applyAlignment="1" applyProtection="1" pivotButton="0" quotePrefix="0" xfId="0">
      <alignment horizontal="left" vertical="top" wrapText="1"/>
      <protection locked="0" hidden="0"/>
    </xf>
    <xf numFmtId="0" fontId="6" fillId="0" borderId="1" applyAlignment="1" pivotButton="0" quotePrefix="0" xfId="0">
      <alignment horizontal="left" vertical="top" wrapText="1"/>
    </xf>
    <xf numFmtId="0" fontId="6" fillId="3" borderId="0" applyAlignment="1" pivotButton="0" quotePrefix="0" xfId="0">
      <alignment horizontal="left" vertical="top" wrapText="1"/>
    </xf>
    <xf numFmtId="0" fontId="0" fillId="3" borderId="0" pivotButton="0" quotePrefix="0" xfId="0"/>
    <xf numFmtId="164" fontId="2" fillId="0" borderId="1" applyAlignment="1" pivotButton="0" quotePrefix="0" xfId="0">
      <alignment horizontal="center" vertical="center" wrapText="1"/>
    </xf>
    <xf numFmtId="1" fontId="8" fillId="7" borderId="1" applyAlignment="1" pivotButton="0" quotePrefix="0" xfId="0">
      <alignment horizontal="center" vertical="center" wrapText="1"/>
    </xf>
    <xf numFmtId="0" fontId="6" fillId="7" borderId="1" applyAlignment="1" pivotButton="0" quotePrefix="0" xfId="0">
      <alignment horizontal="left" vertical="top" wrapText="1"/>
    </xf>
    <xf numFmtId="0" fontId="9" fillId="3" borderId="1" applyAlignment="1" pivotButton="0" quotePrefix="0" xfId="0">
      <alignment horizontal="left" vertical="center" wrapText="1"/>
    </xf>
    <xf numFmtId="1" fontId="8" fillId="3" borderId="1" applyAlignment="1" pivotButton="0" quotePrefix="0" xfId="0">
      <alignment horizontal="center" vertical="center" wrapText="1"/>
    </xf>
    <xf numFmtId="0" fontId="6" fillId="3" borderId="1" applyAlignment="1" pivotButton="0" quotePrefix="0" xfId="0">
      <alignment horizontal="left" vertical="top" wrapText="1"/>
    </xf>
    <xf numFmtId="168" fontId="8" fillId="7" borderId="1" applyAlignment="1" pivotButton="0" quotePrefix="0" xfId="0">
      <alignment horizontal="center" vertical="center" wrapText="1"/>
    </xf>
    <xf numFmtId="169" fontId="8" fillId="7" borderId="1" applyAlignment="1" pivotButton="0" quotePrefix="0" xfId="0">
      <alignment horizontal="center" vertical="center" wrapText="1"/>
    </xf>
    <xf numFmtId="0" fontId="9" fillId="4" borderId="1" applyAlignment="1" pivotButton="0" quotePrefix="0" xfId="0">
      <alignment horizontal="left" vertical="center" wrapText="1"/>
    </xf>
    <xf numFmtId="1" fontId="8" fillId="4" borderId="1" applyAlignment="1" pivotButton="0" quotePrefix="0" xfId="0">
      <alignment horizontal="center" vertical="center" wrapText="1"/>
    </xf>
    <xf numFmtId="0" fontId="6" fillId="4" borderId="1" applyAlignment="1" pivotButton="0" quotePrefix="0" xfId="0">
      <alignment horizontal="left" vertical="top" wrapText="1"/>
    </xf>
    <xf numFmtId="0" fontId="2" fillId="0"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57"/>
  <sheetViews>
    <sheetView workbookViewId="0">
      <selection activeCell="A1" sqref="A1"/>
    </sheetView>
  </sheetViews>
  <sheetFormatPr baseColWidth="8" defaultRowHeight="15"/>
  <cols>
    <col width="3" customWidth="1" min="1" max="1"/>
    <col width="4" customWidth="1" min="2" max="2"/>
    <col width="104" customWidth="1" min="3" max="3"/>
    <col width="4" customWidth="1" min="4" max="4"/>
  </cols>
  <sheetData>
    <row r="1"/>
    <row r="2">
      <c r="C2" s="1" t="inlineStr">
        <is>
          <t>Quotation &amp; Estimate Format Pack</t>
        </is>
      </c>
    </row>
    <row r="3">
      <c r="C3" s="2" t="inlineStr">
        <is>
          <t>A quotation is a legal offer. Here is what you are committing to, and how to limit it</t>
        </is>
      </c>
    </row>
    <row r="4"/>
    <row r="5" ht="40" customHeight="1">
      <c r="C5" s="3" t="inlineStr">
        <is>
          <t>Most quotation templates give you a layout and stop. The layout is the easy part. The part that costs money is that a quotation is not paperwork at all: it is an offer, and Indian contract law treats it as one.</t>
        </is>
      </c>
    </row>
    <row r="6"/>
    <row r="7">
      <c r="C7" s="4" t="inlineStr">
        <is>
          <t xml:space="preserve">  1. Your quotation is a proposal, and the customer's yes closes the deal</t>
        </is>
      </c>
    </row>
    <row r="8" ht="53" customHeight="1">
      <c r="C8" s="3" t="inlineStr">
        <is>
          <t>Section 2(a) of the Indian Contract Act, 1872 defines a proposal as signifying to another your willingness to do something "with a view to obtaining the assent of that other". That is a quotation exactly. Section 2(b): a proposal, when accepted, becomes a promise. Section 2(h): an agreement enforceable by law is a contract.</t>
        </is>
      </c>
    </row>
    <row r="9" ht="40" customHeight="1">
      <c r="C9" s="3" t="inlineStr">
        <is>
          <t>Section 5 sets the window: a proposal may be revoked at any time before the communication of its acceptance is complete as against the proposer, BUT NOT AFTERWARDS. Once they have accepted, the price on your quotation is the price you are bound to.</t>
        </is>
      </c>
    </row>
    <row r="10"/>
    <row r="11">
      <c r="C11" s="5" t="inlineStr">
        <is>
          <t xml:space="preserve">  2. You are bound before you read it</t>
        </is>
      </c>
    </row>
    <row r="12" ht="80" customHeight="1">
      <c r="C12" s="6" t="inlineStr">
        <is>
          <t>Section 4 says the communication of an acceptance is complete, as against the proposer, "when it is put in a course of transmission to him, so as to be out of the power of the acceptor". Their acceptance email binds you before you have read it. The section was written for post and telegram, and on the narrower view the courts take of instantaneous messages it binds you when it reaches you instead. Either way an unread inbox is not a defence, and there is no window between their sending and your reading in which you can still withdraw.</t>
        </is>
      </c>
    </row>
    <row r="13"/>
    <row r="14">
      <c r="C14" s="7" t="inlineStr">
        <is>
          <t xml:space="preserve">  3. No validity date means your price stays open for a 'reasonable time'</t>
        </is>
      </c>
    </row>
    <row r="15" ht="40" customHeight="1">
      <c r="C15" s="8" t="inlineStr">
        <is>
          <t>This is the one to fix today. Section 6(2): a proposal is revoked "by the lapse of the time prescribed in such proposal for its acceptance, or, if no time is so prescribed, by the lapse of a reasonable time, without communication of the acceptance".</t>
        </is>
      </c>
    </row>
    <row r="16" ht="66" customHeight="1">
      <c r="C16" s="8" t="inlineStr">
        <is>
          <t>Prescribe a time and you know exactly when your exposure ends. Prescribe none and "reasonable" is decided later, by someone else, on facts you will be arguing about. A customer who accepts a four-month-old quotation after your costs have moved is the whole problem, and one line prevents it. The Quotation sheet refuses to stay quiet about this: leave the validity blank and the expiry cell reads NOT SET and a warning prints across the document under it.</t>
        </is>
      </c>
    </row>
    <row r="17"/>
    <row r="18">
      <c r="C18" s="4" t="inlineStr">
        <is>
          <t xml:space="preserve">  4. A 'yes, but' is not a yes</t>
        </is>
      </c>
    </row>
    <row r="19" ht="66" customHeight="1">
      <c r="C19" s="3" t="inlineStr">
        <is>
          <t>Section 7(1): to convert a proposal into a promise the acceptance must be absolute and unqualified. "We accept, at 5% less" is a counter-offer. It does not bind you, and you are free to walk or re-quote. Section 7(2) adds that if you prescribe the manner of acceptance and the customer uses another, you may insist on your manner, within a reasonable time, "but if he fails to do so, he accepts the acceptance". Say how you want to be accepted, and then hold to it.</t>
        </is>
      </c>
    </row>
    <row r="20"/>
    <row r="21">
      <c r="C21" s="5" t="inlineStr">
        <is>
          <t xml:space="preserve">  5. Starting work on a verbal yes is acceptance</t>
        </is>
      </c>
    </row>
    <row r="22" ht="40" customHeight="1">
      <c r="C22" s="6" t="inlineStr">
        <is>
          <t>Section 8: performance of the conditions of a proposal is an acceptance of the proposal. If you begin the job on a phone call, the contract is formed on your quoted terms whether or not anybody signed anything. That cuts both ways, and it is why the terms you attach matter even when nobody reads them.</t>
        </is>
      </c>
    </row>
    <row r="23"/>
    <row r="24">
      <c r="C24" s="4" t="inlineStr">
        <is>
          <t xml:space="preserve">  What GST does and does not do here</t>
        </is>
      </c>
    </row>
    <row r="25" ht="53" customHeight="1">
      <c r="C25" s="3" t="inlineStr">
        <is>
          <t>A quotation is not a GST document. Section 31 does not mention one, Rule 46 does not prescribe its contents, and issuing it creates no tax liability and no input tax credit for your customer. There is no official quotation format, so anyone telling you a field is "mandatory" is describing a convention, not the law.</t>
        </is>
      </c>
    </row>
    <row r="26">
      <c r="C26" s="3" t="inlineStr">
        <is>
          <t>Four provisions still reach into what you write:</t>
        </is>
      </c>
    </row>
    <row r="27" ht="40" customHeight="1">
      <c r="C27" s="3" t="inlineStr">
        <is>
          <t>•  Section 14: if the GST rate changes between your quotation and the supply, the rate is fixed by the invoice and payment dates, not by your quotation date. A quotation is not a rate lock. Quote tax as "extra as applicable" and the risk sits where it belongs.</t>
        </is>
      </c>
    </row>
    <row r="28" ht="27" customHeight="1">
      <c r="C28" s="3" t="inlineStr">
        <is>
          <t>•  Section 15(2)(c): incidental expenses "including commission and packing", and anything charged before delivery, form part of the value. Billing packing separately does not take it outside GST.</t>
        </is>
      </c>
    </row>
    <row r="29" ht="27" customHeight="1">
      <c r="C29" s="3" t="inlineStr">
        <is>
          <t>•  Section 15(2)(d): interest, late fee or penalty for delayed payment is part of the value of supply. The interest clause in your own terms is itself taxable when you charge it.</t>
        </is>
      </c>
    </row>
    <row r="30" ht="40" customHeight="1">
      <c r="C30" s="3" t="inlineStr">
        <is>
          <t>•  Section 15(3)(a): a discount is excluded from value only if it is given before or at the time of supply AND is duly recorded in the invoice. A discount you promise here and forget on the invoice is taxed.</t>
        </is>
      </c>
    </row>
    <row r="31"/>
    <row r="32">
      <c r="C32" s="4" t="inlineStr">
        <is>
          <t xml:space="preserve">  Quotation or estimate? The label changes the law</t>
        </is>
      </c>
    </row>
    <row r="33" ht="80" customHeight="1">
      <c r="C33" s="3" t="inlineStr">
        <is>
          <t>A quotation is a firm offer at a stated price, capable of being accepted into a contract. An estimate is an approximation of what the work is likely to cost, and is generally not a definite proposal that can be accepted as it stands. If your number is genuinely provisional, call it an estimate and say what would change it. If you call an approximation a quotation and the customer accepts, you may find you have sold at a price you meant as a guide. Pick the label in cell C4 of the Quotation sheet deliberately.</t>
        </is>
      </c>
    </row>
    <row r="34"/>
    <row r="35">
      <c r="C35" s="4" t="inlineStr">
        <is>
          <t xml:space="preserve">  What is in this workbook</t>
        </is>
      </c>
    </row>
    <row r="36" ht="27" customHeight="1">
      <c r="C36" s="3" t="inlineStr">
        <is>
          <t>•  Quotation  -  the printable document, with GST, discounts and the validity expiry worked automatically, and an acceptance block that prescribes how you want to be accepted.</t>
        </is>
      </c>
    </row>
    <row r="37" ht="27" customHeight="1">
      <c r="C37" s="3" t="inlineStr">
        <is>
          <t>•  Example  -  the same sheet filled as an inter-State quotation, so you can see every formula carrying a real number before you trust it with yours.</t>
        </is>
      </c>
    </row>
    <row r="38" ht="27" customHeight="1">
      <c r="C38" s="3" t="inlineStr">
        <is>
          <t>•  Covering Letter  -  the letter that goes with the quotation, with the sentences that matter kept short and the validity repeated where the customer will actually read it.</t>
        </is>
      </c>
    </row>
    <row r="39" ht="27" customHeight="1">
      <c r="C39" s="3" t="inlineStr">
        <is>
          <t>•  Terms Library  -  ready clauses for validity, payment, taxes, delivery, variation, warranty and jurisdiction, each with the reason it is worded that way. Paste the ones you need into the quotation.</t>
        </is>
      </c>
    </row>
    <row r="40" ht="27" customHeight="1">
      <c r="C40" s="3" t="inlineStr">
        <is>
          <t>•  Quotation Register  -  every quotation, what it is worth, when it expires, how many days are left, and your win rate by count and by value.</t>
        </is>
      </c>
    </row>
    <row r="41" ht="27" customHeight="1">
      <c r="C41" s="3" t="inlineStr">
        <is>
          <t>•  Rule Reference  -  the Contract Act and CGST provisions quoted, so you can check this against the source rather than taking our word for it.</t>
        </is>
      </c>
    </row>
    <row r="42"/>
    <row r="43">
      <c r="C43" s="4" t="inlineStr">
        <is>
          <t xml:space="preserve">  How to use it</t>
        </is>
      </c>
    </row>
    <row r="44">
      <c r="C44" s="3" t="inlineStr">
        <is>
          <t>•  Fill the yellow cells only. Everything else is a formula and is locked.</t>
        </is>
      </c>
    </row>
    <row r="45">
      <c r="C45" s="3" t="inlineStr">
        <is>
          <t>•  Start on the Quotation sheet: your details, the customer's, then the line items.</t>
        </is>
      </c>
    </row>
    <row r="46">
      <c r="C46" s="3" t="inlineStr">
        <is>
          <t>•  Set the validity in days. The expiry date calculates itself and prints on the document.</t>
        </is>
      </c>
    </row>
    <row r="47">
      <c r="C47" s="3" t="inlineStr">
        <is>
          <t>•  Pick the supply type. Intra-State splits the tax into CGST and SGST, inter-State charges IGST.</t>
        </is>
      </c>
    </row>
    <row r="48">
      <c r="C48" s="3" t="inlineStr">
        <is>
          <t>•  Copy the clauses you want from the Terms Library into the terms block.</t>
        </is>
      </c>
    </row>
    <row r="49" ht="27" customHeight="1">
      <c r="C49" s="3" t="inlineStr">
        <is>
          <t>•  Hide the item and terms rows you have not used: select them, right-click, Hide. An unused row prints as an empty row on the customer's copy.</t>
        </is>
      </c>
    </row>
    <row r="50" ht="40" customHeight="1">
      <c r="C50" s="3" t="inlineStr">
        <is>
          <t>•  Print to PDF and send. The whole priced document fits page one; the terms and the acceptance block print on page two. Log it in the Quotation Register the same day, so the expiry date is tracked somewhere other than your memory.</t>
        </is>
      </c>
    </row>
    <row r="51"/>
    <row r="52">
      <c r="C52" s="9" t="inlineStr">
        <is>
          <t>To unlock a sheet for your own changes: Review tab, Unprotect Sheet. No password is set.</t>
        </is>
      </c>
    </row>
    <row r="53"/>
    <row r="54" ht="40" customHeight="1">
      <c r="C54" s="10" t="inlineStr">
        <is>
          <t>This template is general guidance on contract formation and the GST valuation rules, not legal or tax advice. A quotation can commit you to real money. Have your standard terms checked by a lawyer once, and check anything that affects a filing with your tax adviser.</t>
        </is>
      </c>
    </row>
    <row r="55" ht="27" customHeight="1">
      <c r="C55" s="11" t="inlineStr">
        <is>
          <t>Indian Contract Act, 1872 read at indiacode.nic.in and CGST Act, 2017 read on the CBIC tax information portal, both 01-Oct-2026.</t>
        </is>
      </c>
    </row>
    <row r="56"/>
    <row r="57">
      <c r="C57" s="12"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10">
    <mergeCell ref="C18"/>
    <mergeCell ref="C35"/>
    <mergeCell ref="C43"/>
    <mergeCell ref="C21"/>
    <mergeCell ref="C7"/>
    <mergeCell ref="C11"/>
    <mergeCell ref="C32"/>
    <mergeCell ref="C24"/>
    <mergeCell ref="C14"/>
    <mergeCell ref="C57"/>
  </mergeCells>
  <pageMargins left="0.3" right="0.3" top="0.4" bottom="0.4"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sheetPr>
  <dimension ref="A1:A50"/>
  <sheetViews>
    <sheetView workbookViewId="0">
      <selection activeCell="A1" sqref="A1"/>
    </sheetView>
  </sheetViews>
  <sheetFormatPr baseColWidth="8" defaultRowHeight="15"/>
  <cols>
    <col width="40" customWidth="1" min="1" max="1"/>
    <col width="26" customWidth="1" min="2" max="2"/>
    <col width="26" customWidth="1" min="3" max="3"/>
  </cols>
  <sheetData>
    <row r="1">
      <c r="A1" s="4" t="inlineStr">
        <is>
          <t>Document type</t>
        </is>
      </c>
    </row>
    <row r="2">
      <c r="A2" s="13" t="inlineStr">
        <is>
          <t>QUOTATION</t>
        </is>
      </c>
    </row>
    <row r="3">
      <c r="A3" s="13" t="inlineStr">
        <is>
          <t>ESTIMATE</t>
        </is>
      </c>
    </row>
    <row r="5">
      <c r="A5" s="4" t="inlineStr">
        <is>
          <t>Supply type</t>
        </is>
      </c>
    </row>
    <row r="6">
      <c r="A6" s="13" t="inlineStr">
        <is>
          <t>Intra-State (CGST + SGST)</t>
        </is>
      </c>
    </row>
    <row r="7">
      <c r="A7" s="13" t="inlineStr">
        <is>
          <t>Inter-State (IGST)</t>
        </is>
      </c>
    </row>
    <row r="10">
      <c r="A10" s="4" t="inlineStr">
        <is>
          <t>GST rate %</t>
        </is>
      </c>
    </row>
    <row r="11">
      <c r="A11" s="13" t="n">
        <v>0</v>
      </c>
    </row>
    <row r="12">
      <c r="A12" s="13" t="n">
        <v>0.25</v>
      </c>
    </row>
    <row r="13">
      <c r="A13" s="13" t="n">
        <v>1.5</v>
      </c>
    </row>
    <row r="14">
      <c r="A14" s="13" t="n">
        <v>3</v>
      </c>
    </row>
    <row r="15">
      <c r="A15" s="13" t="n">
        <v>5</v>
      </c>
    </row>
    <row r="16">
      <c r="A16" s="13" t="n">
        <v>18</v>
      </c>
    </row>
    <row r="17">
      <c r="A17" s="13" t="n">
        <v>40</v>
      </c>
    </row>
    <row r="19">
      <c r="A19" s="4" t="inlineStr">
        <is>
          <t>Unit</t>
        </is>
      </c>
    </row>
    <row r="20">
      <c r="A20" s="13" t="inlineStr">
        <is>
          <t>Nos</t>
        </is>
      </c>
    </row>
    <row r="21">
      <c r="A21" s="13" t="inlineStr">
        <is>
          <t>Pcs</t>
        </is>
      </c>
    </row>
    <row r="22">
      <c r="A22" s="13" t="inlineStr">
        <is>
          <t>Kg</t>
        </is>
      </c>
    </row>
    <row r="23">
      <c r="A23" s="13" t="inlineStr">
        <is>
          <t>Gm</t>
        </is>
      </c>
    </row>
    <row r="24">
      <c r="A24" s="13" t="inlineStr">
        <is>
          <t>Ltr</t>
        </is>
      </c>
    </row>
    <row r="25">
      <c r="A25" s="13" t="inlineStr">
        <is>
          <t>Mtr</t>
        </is>
      </c>
    </row>
    <row r="26">
      <c r="A26" s="13" t="inlineStr">
        <is>
          <t>Sq.Ft</t>
        </is>
      </c>
    </row>
    <row r="27">
      <c r="A27" s="13" t="inlineStr">
        <is>
          <t>Sq.Mtr</t>
        </is>
      </c>
    </row>
    <row r="28">
      <c r="A28" s="13" t="inlineStr">
        <is>
          <t>Box</t>
        </is>
      </c>
    </row>
    <row r="29">
      <c r="A29" s="13" t="inlineStr">
        <is>
          <t>Set</t>
        </is>
      </c>
    </row>
    <row r="30">
      <c r="A30" s="13" t="inlineStr">
        <is>
          <t>Pair</t>
        </is>
      </c>
    </row>
    <row r="31">
      <c r="A31" s="13" t="inlineStr">
        <is>
          <t>Dozen</t>
        </is>
      </c>
    </row>
    <row r="32">
      <c r="A32" s="13" t="inlineStr">
        <is>
          <t>Hour</t>
        </is>
      </c>
    </row>
    <row r="33">
      <c r="A33" s="13" t="inlineStr">
        <is>
          <t>Day</t>
        </is>
      </c>
    </row>
    <row r="34">
      <c r="A34" s="13" t="inlineStr">
        <is>
          <t>Month</t>
        </is>
      </c>
    </row>
    <row r="35">
      <c r="A35" s="13" t="inlineStr">
        <is>
          <t>Job</t>
        </is>
      </c>
    </row>
    <row r="36">
      <c r="A36" s="13" t="inlineStr">
        <is>
          <t>Lot</t>
        </is>
      </c>
    </row>
    <row r="38">
      <c r="A38" s="4" t="inlineStr">
        <is>
          <t>Quotation status</t>
        </is>
      </c>
    </row>
    <row r="39">
      <c r="A39" s="13" t="inlineStr">
        <is>
          <t>Draft - not sent</t>
        </is>
      </c>
    </row>
    <row r="40">
      <c r="A40" s="13" t="inlineStr">
        <is>
          <t>Sent - awaiting reply</t>
        </is>
      </c>
    </row>
    <row r="41">
      <c r="A41" s="13" t="inlineStr">
        <is>
          <t>Accepted - order confirmed</t>
        </is>
      </c>
    </row>
    <row r="42">
      <c r="A42" s="13" t="inlineStr">
        <is>
          <t>Counter-offer received</t>
        </is>
      </c>
    </row>
    <row r="43">
      <c r="A43" s="13" t="inlineStr">
        <is>
          <t>Declined by customer</t>
        </is>
      </c>
    </row>
    <row r="44">
      <c r="A44" s="13" t="inlineStr">
        <is>
          <t>Lapsed - validity expired</t>
        </is>
      </c>
    </row>
    <row r="45">
      <c r="A45" s="13" t="inlineStr">
        <is>
          <t>Withdrawn by us</t>
        </is>
      </c>
    </row>
    <row r="46">
      <c r="A46" s="13" t="inlineStr">
        <is>
          <t>Converted to invoice</t>
        </is>
      </c>
    </row>
    <row r="48">
      <c r="A48" s="4" t="inlineStr">
        <is>
          <t>Tax wording</t>
        </is>
      </c>
    </row>
    <row r="49">
      <c r="A49" s="13" t="inlineStr">
        <is>
          <t>GST extra as applicable at the rate ruling on the date of supply</t>
        </is>
      </c>
    </row>
    <row r="50">
      <c r="A50" s="13" t="inlineStr">
        <is>
          <t>GST extra as applicable. Any new or increased tax, duty or cess introduced after this date will be charged at actuals.</t>
        </is>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0"/>
  </sheetPr>
  <dimension ref="A1:P65"/>
  <sheetViews>
    <sheetView workbookViewId="0">
      <selection activeCell="A1" sqref="A1"/>
    </sheetView>
  </sheetViews>
  <sheetFormatPr baseColWidth="8" defaultRowHeight="15"/>
  <cols>
    <col width="2" customWidth="1" min="1" max="1"/>
    <col width="14" customWidth="1" min="2" max="2"/>
    <col width="28" customWidth="1" min="3" max="3"/>
    <col width="11" customWidth="1" min="4" max="4"/>
    <col width="8" customWidth="1" min="5" max="5"/>
    <col width="8" customWidth="1" min="6" max="6"/>
    <col width="13" customWidth="1" min="7" max="7"/>
    <col width="15" customWidth="1" min="8" max="8"/>
    <col width="8" customWidth="1" min="9" max="9"/>
    <col width="13" customWidth="1" min="10" max="10"/>
    <col width="15" customWidth="1" min="11" max="11"/>
    <col width="13" customWidth="1" min="12" max="12"/>
    <col width="18" customWidth="1" min="13" max="13"/>
    <col width="2" customWidth="1" min="14" max="14"/>
    <col width="3" customWidth="1" min="15" max="15"/>
    <col width="3" customWidth="1" min="16" max="16"/>
  </cols>
  <sheetData>
    <row r="1"/>
    <row r="2">
      <c r="B2" s="14">
        <f>C4</f>
        <v/>
      </c>
      <c r="H2" s="15" t="inlineStr">
        <is>
          <t>Powered by Petpooja Invoice</t>
        </is>
      </c>
      <c r="P2" s="16" t="inlineStr">
        <is>
          <t>NOTES - guidance for you. Column P is outside the print area and never reaches the customer's copy.</t>
        </is>
      </c>
    </row>
    <row r="3">
      <c r="B3" s="11" t="inlineStr">
        <is>
          <t>An offer under section 2(a), Indian Contract Act, 1872. Not a GST document and not a tax invoice.</t>
        </is>
      </c>
    </row>
    <row r="4">
      <c r="B4" s="17" t="inlineStr">
        <is>
          <t>Type</t>
        </is>
      </c>
      <c r="C4" s="18" t="inlineStr">
        <is>
          <t>QUOTATION</t>
        </is>
      </c>
      <c r="D4" s="19" t="n"/>
      <c r="P4" s="20" t="inlineStr">
        <is>
          <t>Choose deliberately. A quotation is a firm offer capable of acceptance. An estimate is an approximation. See the Instructions sheet.</t>
        </is>
      </c>
    </row>
    <row r="5"/>
    <row r="6">
      <c r="B6" s="4" t="inlineStr">
        <is>
          <t xml:space="preserve">  FROM  (your business)</t>
        </is>
      </c>
      <c r="C6" s="21" t="n"/>
      <c r="D6" s="21" t="n"/>
      <c r="E6" s="21" t="n"/>
      <c r="F6" s="21" t="n"/>
      <c r="G6" s="21" t="n"/>
      <c r="H6" s="4" t="inlineStr">
        <is>
          <t xml:space="preserve">  TO  (customer)</t>
        </is>
      </c>
      <c r="I6" s="21" t="n"/>
      <c r="J6" s="21" t="n"/>
      <c r="K6" s="21" t="n"/>
      <c r="L6" s="21" t="n"/>
      <c r="M6" s="21" t="n"/>
    </row>
    <row r="7" ht="27" customHeight="1">
      <c r="B7" s="22" t="inlineStr">
        <is>
          <t>Business name</t>
        </is>
      </c>
      <c r="C7" s="23" t="n"/>
      <c r="D7" s="19" t="n"/>
      <c r="E7" s="19" t="n"/>
      <c r="F7" s="19" t="n"/>
      <c r="G7" s="19" t="n"/>
      <c r="H7" s="22" t="inlineStr">
        <is>
          <t>Customer name</t>
        </is>
      </c>
      <c r="I7" s="23" t="n"/>
      <c r="J7" s="19" t="n"/>
      <c r="K7" s="19" t="n"/>
      <c r="L7" s="19" t="n"/>
      <c r="M7" s="19" t="n"/>
    </row>
    <row r="8">
      <c r="B8" s="22" t="inlineStr">
        <is>
          <t>Address</t>
        </is>
      </c>
      <c r="C8" s="23" t="n"/>
      <c r="D8" s="19" t="n"/>
      <c r="E8" s="19" t="n"/>
      <c r="F8" s="19" t="n"/>
      <c r="G8" s="19" t="n"/>
      <c r="H8" s="22" t="inlineStr">
        <is>
          <t>Address</t>
        </is>
      </c>
      <c r="I8" s="23" t="n"/>
      <c r="J8" s="19" t="n"/>
      <c r="K8" s="19" t="n"/>
      <c r="L8" s="19" t="n"/>
      <c r="M8" s="19" t="n"/>
    </row>
    <row r="9" ht="27" customHeight="1">
      <c r="B9" s="22" t="inlineStr">
        <is>
          <t>GSTIN</t>
        </is>
      </c>
      <c r="C9" s="23" t="n"/>
      <c r="D9" s="19" t="n"/>
      <c r="E9" s="19" t="n"/>
      <c r="F9" s="19" t="n"/>
      <c r="G9" s="19" t="n"/>
      <c r="H9" s="22" t="inlineStr">
        <is>
          <t>GSTIN (if registered)</t>
        </is>
      </c>
      <c r="I9" s="23" t="n"/>
      <c r="J9" s="19" t="n"/>
      <c r="K9" s="19" t="n"/>
      <c r="L9" s="19" t="n"/>
      <c r="M9" s="19" t="n"/>
    </row>
    <row r="10" ht="27" customHeight="1">
      <c r="B10" s="22" t="inlineStr">
        <is>
          <t>Phone</t>
        </is>
      </c>
      <c r="C10" s="23" t="n"/>
      <c r="D10" s="19" t="n"/>
      <c r="E10" s="19" t="n"/>
      <c r="F10" s="19" t="n"/>
      <c r="G10" s="19" t="n"/>
      <c r="H10" s="22" t="inlineStr">
        <is>
          <t>Contact person</t>
        </is>
      </c>
      <c r="I10" s="23" t="n"/>
      <c r="J10" s="19" t="n"/>
      <c r="K10" s="19" t="n"/>
      <c r="L10" s="19" t="n"/>
      <c r="M10" s="19" t="n"/>
    </row>
    <row r="11">
      <c r="B11" s="22" t="inlineStr">
        <is>
          <t>Email</t>
        </is>
      </c>
      <c r="C11" s="23" t="n"/>
      <c r="D11" s="19" t="n"/>
      <c r="E11" s="19" t="n"/>
      <c r="F11" s="19" t="n"/>
      <c r="G11" s="19" t="n"/>
      <c r="H11" s="22" t="inlineStr">
        <is>
          <t>Email</t>
        </is>
      </c>
      <c r="I11" s="23" t="n"/>
      <c r="J11" s="19" t="n"/>
      <c r="K11" s="19" t="n"/>
      <c r="L11" s="19" t="n"/>
      <c r="M11" s="19" t="n"/>
    </row>
    <row r="12"/>
    <row r="13">
      <c r="B13" s="4" t="inlineStr">
        <is>
          <t xml:space="preserve">  QUOTATION DETAILS</t>
        </is>
      </c>
      <c r="C13" s="21" t="n"/>
      <c r="D13" s="21" t="n"/>
      <c r="E13" s="21" t="n"/>
      <c r="F13" s="21" t="n"/>
      <c r="G13" s="21" t="n"/>
      <c r="H13" s="21" t="n"/>
      <c r="I13" s="21" t="n"/>
      <c r="J13" s="21" t="n"/>
      <c r="K13" s="21" t="n"/>
      <c r="L13" s="21" t="n"/>
      <c r="M13" s="21" t="n"/>
    </row>
    <row r="14" ht="27" customHeight="1">
      <c r="B14" s="22" t="inlineStr">
        <is>
          <t>Quotation no.</t>
        </is>
      </c>
      <c r="C14" s="23" t="n"/>
      <c r="D14" s="19" t="n"/>
      <c r="E14" s="22" t="inlineStr">
        <is>
          <t>Date</t>
        </is>
      </c>
      <c r="F14" s="24">
        <f>TODAY()</f>
        <v/>
      </c>
      <c r="G14" s="19" t="n"/>
      <c r="H14" s="22" t="inlineStr">
        <is>
          <t>Valid for (days)</t>
        </is>
      </c>
      <c r="I14" s="25" t="n"/>
      <c r="J14" s="19" t="n"/>
      <c r="K14" s="22" t="inlineStr">
        <is>
          <t>Valid until</t>
        </is>
      </c>
      <c r="L14" s="26">
        <f>IF(OR(F14="",I14=""),"NOT SET",F14+I14)</f>
        <v/>
      </c>
      <c r="M14" s="27" t="n"/>
    </row>
    <row r="15">
      <c r="B15" s="28">
        <f>IF(I14="","WARNING: no validity set. Under section 6(2) of the Indian Contract Act this offer stays open for a ""reasonable time"" that you do not control. Enter a number of days.","This offer lapses after "&amp;I14&amp;" days under section 6(2), Indian Contract Act 1872, unless accepted or withdrawn before then.")</f>
        <v/>
      </c>
      <c r="C15" s="29" t="n"/>
      <c r="D15" s="29" t="n"/>
      <c r="E15" s="29" t="n"/>
      <c r="F15" s="29" t="n"/>
      <c r="G15" s="29" t="n"/>
      <c r="H15" s="29" t="n"/>
      <c r="I15" s="29" t="n"/>
      <c r="J15" s="29" t="n"/>
      <c r="K15" s="29" t="n"/>
      <c r="L15" s="29" t="n"/>
      <c r="M15" s="29" t="n"/>
    </row>
    <row r="16" ht="40" customHeight="1">
      <c r="B16" s="22" t="inlineStr">
        <is>
          <t>Supply type</t>
        </is>
      </c>
      <c r="C16" s="23" t="inlineStr">
        <is>
          <t>Intra-State (CGST + SGST)</t>
        </is>
      </c>
      <c r="D16" s="19" t="n"/>
      <c r="E16" s="19" t="n"/>
      <c r="F16" s="22" t="inlineStr">
        <is>
          <t>Place of supply</t>
        </is>
      </c>
      <c r="G16" s="23" t="n"/>
      <c r="H16" s="19" t="n"/>
      <c r="I16" s="19" t="n"/>
      <c r="J16" s="22" t="inlineStr">
        <is>
          <t>Your ref.</t>
        </is>
      </c>
      <c r="K16" s="23" t="n"/>
      <c r="L16" s="19" t="n"/>
      <c r="M16" s="19" t="n"/>
    </row>
    <row r="17"/>
    <row r="18">
      <c r="B18" s="4" t="inlineStr">
        <is>
          <t xml:space="preserve">  ITEMS QUOTED</t>
        </is>
      </c>
      <c r="C18" s="21" t="n"/>
      <c r="D18" s="21" t="n"/>
      <c r="E18" s="21" t="n"/>
      <c r="F18" s="21" t="n"/>
      <c r="G18" s="21" t="n"/>
      <c r="H18" s="21" t="n"/>
      <c r="I18" s="21" t="n"/>
      <c r="J18" s="21" t="n"/>
      <c r="K18" s="21" t="n"/>
      <c r="L18" s="21" t="n"/>
      <c r="M18" s="21" t="n"/>
    </row>
    <row r="19" ht="27" customHeight="1">
      <c r="B19" s="30" t="inlineStr">
        <is>
          <t>S.No</t>
        </is>
      </c>
      <c r="C19" s="30" t="inlineStr">
        <is>
          <t>Description of goods or services</t>
        </is>
      </c>
      <c r="D19" s="30" t="inlineStr">
        <is>
          <t>HSN / SAC</t>
        </is>
      </c>
      <c r="E19" s="30" t="inlineStr">
        <is>
          <t>Qty</t>
        </is>
      </c>
      <c r="F19" s="30" t="inlineStr">
        <is>
          <t>Unit</t>
        </is>
      </c>
      <c r="G19" s="30" t="inlineStr">
        <is>
          <t>Rate</t>
        </is>
      </c>
      <c r="H19" s="30" t="inlineStr">
        <is>
          <t>Amount</t>
        </is>
      </c>
      <c r="I19" s="30" t="inlineStr">
        <is>
          <t>Disc %</t>
        </is>
      </c>
      <c r="J19" s="30" t="inlineStr">
        <is>
          <t>Disc amount</t>
        </is>
      </c>
      <c r="K19" s="30" t="inlineStr">
        <is>
          <t>Taxable value</t>
        </is>
      </c>
      <c r="L19" s="30" t="inlineStr">
        <is>
          <t>GST %</t>
        </is>
      </c>
      <c r="M19" s="30" t="inlineStr">
        <is>
          <t>Tax amount</t>
        </is>
      </c>
    </row>
    <row r="20">
      <c r="B20" s="31" t="n">
        <v>1</v>
      </c>
      <c r="C20" s="23" t="n"/>
      <c r="D20" s="32" t="n"/>
      <c r="E20" s="33" t="n"/>
      <c r="F20" s="34" t="n"/>
      <c r="G20" s="35" t="n"/>
      <c r="H20" s="36">
        <f>IF(OR(E20="",G20=""),"",E20*G20)</f>
        <v/>
      </c>
      <c r="I20" s="37" t="n"/>
      <c r="J20" s="36">
        <f>IF(H20="","",H20*N(I20)/100)</f>
        <v/>
      </c>
      <c r="K20" s="36">
        <f>IF(H20="","",H20-J20)</f>
        <v/>
      </c>
      <c r="L20" s="37" t="n"/>
      <c r="M20" s="36">
        <f>IF(K20="","",K20*N(L20)/100)</f>
        <v/>
      </c>
    </row>
    <row r="21">
      <c r="B21" s="31" t="n">
        <v>2</v>
      </c>
      <c r="C21" s="23" t="n"/>
      <c r="D21" s="32" t="n"/>
      <c r="E21" s="33" t="n"/>
      <c r="F21" s="34" t="n"/>
      <c r="G21" s="35" t="n"/>
      <c r="H21" s="36">
        <f>IF(OR(E21="",G21=""),"",E21*G21)</f>
        <v/>
      </c>
      <c r="I21" s="37" t="n"/>
      <c r="J21" s="36">
        <f>IF(H21="","",H21*N(I21)/100)</f>
        <v/>
      </c>
      <c r="K21" s="36">
        <f>IF(H21="","",H21-J21)</f>
        <v/>
      </c>
      <c r="L21" s="37" t="n"/>
      <c r="M21" s="36">
        <f>IF(K21="","",K21*N(L21)/100)</f>
        <v/>
      </c>
    </row>
    <row r="22">
      <c r="B22" s="31" t="n">
        <v>3</v>
      </c>
      <c r="C22" s="23" t="n"/>
      <c r="D22" s="32" t="n"/>
      <c r="E22" s="33" t="n"/>
      <c r="F22" s="34" t="n"/>
      <c r="G22" s="35" t="n"/>
      <c r="H22" s="36">
        <f>IF(OR(E22="",G22=""),"",E22*G22)</f>
        <v/>
      </c>
      <c r="I22" s="37" t="n"/>
      <c r="J22" s="36">
        <f>IF(H22="","",H22*N(I22)/100)</f>
        <v/>
      </c>
      <c r="K22" s="36">
        <f>IF(H22="","",H22-J22)</f>
        <v/>
      </c>
      <c r="L22" s="37" t="n"/>
      <c r="M22" s="36">
        <f>IF(K22="","",K22*N(L22)/100)</f>
        <v/>
      </c>
    </row>
    <row r="23">
      <c r="B23" s="31" t="n">
        <v>4</v>
      </c>
      <c r="C23" s="23" t="n"/>
      <c r="D23" s="32" t="n"/>
      <c r="E23" s="33" t="n"/>
      <c r="F23" s="34" t="n"/>
      <c r="G23" s="35" t="n"/>
      <c r="H23" s="36">
        <f>IF(OR(E23="",G23=""),"",E23*G23)</f>
        <v/>
      </c>
      <c r="I23" s="37" t="n"/>
      <c r="J23" s="36">
        <f>IF(H23="","",H23*N(I23)/100)</f>
        <v/>
      </c>
      <c r="K23" s="36">
        <f>IF(H23="","",H23-J23)</f>
        <v/>
      </c>
      <c r="L23" s="37" t="n"/>
      <c r="M23" s="36">
        <f>IF(K23="","",K23*N(L23)/100)</f>
        <v/>
      </c>
    </row>
    <row r="24">
      <c r="B24" s="31" t="n">
        <v>5</v>
      </c>
      <c r="C24" s="23" t="n"/>
      <c r="D24" s="32" t="n"/>
      <c r="E24" s="33" t="n"/>
      <c r="F24" s="34" t="n"/>
      <c r="G24" s="35" t="n"/>
      <c r="H24" s="36">
        <f>IF(OR(E24="",G24=""),"",E24*G24)</f>
        <v/>
      </c>
      <c r="I24" s="37" t="n"/>
      <c r="J24" s="36">
        <f>IF(H24="","",H24*N(I24)/100)</f>
        <v/>
      </c>
      <c r="K24" s="36">
        <f>IF(H24="","",H24-J24)</f>
        <v/>
      </c>
      <c r="L24" s="37" t="n"/>
      <c r="M24" s="36">
        <f>IF(K24="","",K24*N(L24)/100)</f>
        <v/>
      </c>
    </row>
    <row r="25">
      <c r="B25" s="31" t="n">
        <v>6</v>
      </c>
      <c r="C25" s="23" t="n"/>
      <c r="D25" s="32" t="n"/>
      <c r="E25" s="33" t="n"/>
      <c r="F25" s="34" t="n"/>
      <c r="G25" s="35" t="n"/>
      <c r="H25" s="36">
        <f>IF(OR(E25="",G25=""),"",E25*G25)</f>
        <v/>
      </c>
      <c r="I25" s="37" t="n"/>
      <c r="J25" s="36">
        <f>IF(H25="","",H25*N(I25)/100)</f>
        <v/>
      </c>
      <c r="K25" s="36">
        <f>IF(H25="","",H25-J25)</f>
        <v/>
      </c>
      <c r="L25" s="37" t="n"/>
      <c r="M25" s="36">
        <f>IF(K25="","",K25*N(L25)/100)</f>
        <v/>
      </c>
    </row>
    <row r="26">
      <c r="B26" s="31" t="n">
        <v>7</v>
      </c>
      <c r="C26" s="23" t="n"/>
      <c r="D26" s="32" t="n"/>
      <c r="E26" s="33" t="n"/>
      <c r="F26" s="34" t="n"/>
      <c r="G26" s="35" t="n"/>
      <c r="H26" s="36">
        <f>IF(OR(E26="",G26=""),"",E26*G26)</f>
        <v/>
      </c>
      <c r="I26" s="37" t="n"/>
      <c r="J26" s="36">
        <f>IF(H26="","",H26*N(I26)/100)</f>
        <v/>
      </c>
      <c r="K26" s="36">
        <f>IF(H26="","",H26-J26)</f>
        <v/>
      </c>
      <c r="L26" s="37" t="n"/>
      <c r="M26" s="36">
        <f>IF(K26="","",K26*N(L26)/100)</f>
        <v/>
      </c>
    </row>
    <row r="27">
      <c r="B27" s="31" t="n">
        <v>8</v>
      </c>
      <c r="C27" s="23" t="n"/>
      <c r="D27" s="32" t="n"/>
      <c r="E27" s="33" t="n"/>
      <c r="F27" s="34" t="n"/>
      <c r="G27" s="35" t="n"/>
      <c r="H27" s="36">
        <f>IF(OR(E27="",G27=""),"",E27*G27)</f>
        <v/>
      </c>
      <c r="I27" s="37" t="n"/>
      <c r="J27" s="36">
        <f>IF(H27="","",H27*N(I27)/100)</f>
        <v/>
      </c>
      <c r="K27" s="36">
        <f>IF(H27="","",H27-J27)</f>
        <v/>
      </c>
      <c r="L27" s="37" t="n"/>
      <c r="M27" s="36">
        <f>IF(K27="","",K27*N(L27)/100)</f>
        <v/>
      </c>
    </row>
    <row r="28">
      <c r="B28" s="31" t="n">
        <v>9</v>
      </c>
      <c r="C28" s="23" t="n"/>
      <c r="D28" s="32" t="n"/>
      <c r="E28" s="33" t="n"/>
      <c r="F28" s="34" t="n"/>
      <c r="G28" s="35" t="n"/>
      <c r="H28" s="36">
        <f>IF(OR(E28="",G28=""),"",E28*G28)</f>
        <v/>
      </c>
      <c r="I28" s="37" t="n"/>
      <c r="J28" s="36">
        <f>IF(H28="","",H28*N(I28)/100)</f>
        <v/>
      </c>
      <c r="K28" s="36">
        <f>IF(H28="","",H28-J28)</f>
        <v/>
      </c>
      <c r="L28" s="37" t="n"/>
      <c r="M28" s="36">
        <f>IF(K28="","",K28*N(L28)/100)</f>
        <v/>
      </c>
    </row>
    <row r="29">
      <c r="B29" s="31" t="n">
        <v>10</v>
      </c>
      <c r="C29" s="23" t="n"/>
      <c r="D29" s="32" t="n"/>
      <c r="E29" s="33" t="n"/>
      <c r="F29" s="34" t="n"/>
      <c r="G29" s="35" t="n"/>
      <c r="H29" s="36">
        <f>IF(OR(E29="",G29=""),"",E29*G29)</f>
        <v/>
      </c>
      <c r="I29" s="37" t="n"/>
      <c r="J29" s="36">
        <f>IF(H29="","",H29*N(I29)/100)</f>
        <v/>
      </c>
      <c r="K29" s="36">
        <f>IF(H29="","",H29-J29)</f>
        <v/>
      </c>
      <c r="L29" s="37" t="n"/>
      <c r="M29" s="36">
        <f>IF(K29="","",K29*N(L29)/100)</f>
        <v/>
      </c>
    </row>
    <row r="30">
      <c r="B30" s="31" t="n">
        <v>11</v>
      </c>
      <c r="C30" s="23" t="n"/>
      <c r="D30" s="32" t="n"/>
      <c r="E30" s="33" t="n"/>
      <c r="F30" s="34" t="n"/>
      <c r="G30" s="35" t="n"/>
      <c r="H30" s="36">
        <f>IF(OR(E30="",G30=""),"",E30*G30)</f>
        <v/>
      </c>
      <c r="I30" s="37" t="n"/>
      <c r="J30" s="36">
        <f>IF(H30="","",H30*N(I30)/100)</f>
        <v/>
      </c>
      <c r="K30" s="36">
        <f>IF(H30="","",H30-J30)</f>
        <v/>
      </c>
      <c r="L30" s="37" t="n"/>
      <c r="M30" s="36">
        <f>IF(K30="","",K30*N(L30)/100)</f>
        <v/>
      </c>
    </row>
    <row r="31">
      <c r="B31" s="31" t="n">
        <v>12</v>
      </c>
      <c r="C31" s="23" t="n"/>
      <c r="D31" s="32" t="n"/>
      <c r="E31" s="33" t="n"/>
      <c r="F31" s="34" t="n"/>
      <c r="G31" s="35" t="n"/>
      <c r="H31" s="36">
        <f>IF(OR(E31="",G31=""),"",E31*G31)</f>
        <v/>
      </c>
      <c r="I31" s="37" t="n"/>
      <c r="J31" s="36">
        <f>IF(H31="","",H31*N(I31)/100)</f>
        <v/>
      </c>
      <c r="K31" s="36">
        <f>IF(H31="","",H31-J31)</f>
        <v/>
      </c>
      <c r="L31" s="37" t="n"/>
      <c r="M31" s="36">
        <f>IF(K31="","",K31*N(L31)/100)</f>
        <v/>
      </c>
    </row>
    <row r="32">
      <c r="B32" s="38" t="inlineStr">
        <is>
          <t xml:space="preserve">  TOTALS</t>
        </is>
      </c>
      <c r="C32" s="39" t="n"/>
      <c r="D32" s="39" t="n"/>
      <c r="E32" s="39" t="n"/>
      <c r="F32" s="39" t="n"/>
      <c r="G32" s="39" t="n"/>
      <c r="H32" s="39" t="n"/>
      <c r="I32" s="39" t="n"/>
      <c r="J32" s="30" t="inlineStr">
        <is>
          <t>Gross</t>
        </is>
      </c>
      <c r="K32" s="30" t="inlineStr">
        <is>
          <t>Discount</t>
        </is>
      </c>
      <c r="L32" s="30" t="inlineStr">
        <is>
          <t>Taxable</t>
        </is>
      </c>
      <c r="M32" s="30" t="inlineStr">
        <is>
          <t>Tax</t>
        </is>
      </c>
    </row>
    <row r="33">
      <c r="B33" s="40" t="n"/>
      <c r="C33" s="27" t="n"/>
      <c r="D33" s="27" t="n"/>
      <c r="E33" s="27" t="n"/>
      <c r="F33" s="27" t="n"/>
      <c r="G33" s="27" t="n"/>
      <c r="H33" s="27" t="n"/>
      <c r="I33" s="27" t="n"/>
      <c r="J33" s="41">
        <f>IF(COUNT(H20:H31)&gt;0,SUM(H20:H31),"")</f>
        <v/>
      </c>
      <c r="K33" s="41">
        <f>IF(COUNT(H20:H31)&gt;0,SUM(J20:J31),"")</f>
        <v/>
      </c>
      <c r="L33" s="41">
        <f>IF(COUNT(H20:H31)&gt;0,SUM(K20:K31),"")</f>
        <v/>
      </c>
      <c r="M33" s="41">
        <f>IF(COUNT(H20:H31)&gt;0,SUM(M20:M31),"")</f>
        <v/>
      </c>
    </row>
    <row r="34">
      <c r="B34" s="42" t="inlineStr"/>
      <c r="C34" s="43" t="n"/>
      <c r="D34" s="43" t="n"/>
      <c r="E34" s="43" t="n"/>
      <c r="F34" s="43" t="n"/>
      <c r="G34" s="43" t="n"/>
      <c r="H34" s="43" t="n"/>
      <c r="I34" s="43" t="n"/>
      <c r="J34" s="44" t="inlineStr">
        <is>
          <t>CGST</t>
        </is>
      </c>
      <c r="K34" s="43" t="n"/>
      <c r="L34" s="43" t="n"/>
      <c r="M34" s="45">
        <f>IF(NOT(COUNT(H20:H31)&gt;0),"",IF(C16="Intra-State (CGST + SGST)",N(M33)/2,0))</f>
        <v/>
      </c>
    </row>
    <row r="35">
      <c r="B35" s="42" t="inlineStr"/>
      <c r="C35" s="43" t="n"/>
      <c r="D35" s="43" t="n"/>
      <c r="E35" s="43" t="n"/>
      <c r="F35" s="43" t="n"/>
      <c r="G35" s="43" t="n"/>
      <c r="H35" s="43" t="n"/>
      <c r="I35" s="43" t="n"/>
      <c r="J35" s="44" t="inlineStr">
        <is>
          <t>SGST</t>
        </is>
      </c>
      <c r="K35" s="43" t="n"/>
      <c r="L35" s="43" t="n"/>
      <c r="M35" s="45">
        <f>IF(NOT(COUNT(H20:H31)&gt;0),"",IF(C16="Intra-State (CGST + SGST)",N(M33)/2,0))</f>
        <v/>
      </c>
    </row>
    <row r="36">
      <c r="B36" s="42" t="inlineStr"/>
      <c r="C36" s="43" t="n"/>
      <c r="D36" s="43" t="n"/>
      <c r="E36" s="43" t="n"/>
      <c r="F36" s="43" t="n"/>
      <c r="G36" s="43" t="n"/>
      <c r="H36" s="43" t="n"/>
      <c r="I36" s="43" t="n"/>
      <c r="J36" s="44" t="inlineStr">
        <is>
          <t>IGST</t>
        </is>
      </c>
      <c r="K36" s="43" t="n"/>
      <c r="L36" s="43" t="n"/>
      <c r="M36" s="45">
        <f>IF(NOT(COUNT(H20:H31)&gt;0),"",IF(C16="Intra-State (CGST + SGST)",0,N(M33)))</f>
        <v/>
      </c>
    </row>
    <row r="37">
      <c r="B37" s="46" t="inlineStr"/>
      <c r="C37" s="27" t="n"/>
      <c r="D37" s="27" t="n"/>
      <c r="E37" s="27" t="n"/>
      <c r="F37" s="27" t="n"/>
      <c r="G37" s="27" t="n"/>
      <c r="H37" s="27" t="n"/>
      <c r="I37" s="27" t="n"/>
      <c r="J37" s="47" t="inlineStr">
        <is>
          <t>Total before rounding</t>
        </is>
      </c>
      <c r="K37" s="27" t="n"/>
      <c r="L37" s="27" t="n"/>
      <c r="M37" s="41">
        <f>IF(NOT(COUNT(H20:H31)&gt;0),"",N(L33)+N(M33))</f>
        <v/>
      </c>
    </row>
    <row r="38">
      <c r="B38" s="42" t="inlineStr"/>
      <c r="C38" s="43" t="n"/>
      <c r="D38" s="43" t="n"/>
      <c r="E38" s="43" t="n"/>
      <c r="F38" s="43" t="n"/>
      <c r="G38" s="43" t="n"/>
      <c r="H38" s="43" t="n"/>
      <c r="I38" s="43" t="n"/>
      <c r="J38" s="44" t="inlineStr">
        <is>
          <t>Round off</t>
        </is>
      </c>
      <c r="K38" s="43" t="n"/>
      <c r="L38" s="43" t="n"/>
      <c r="M38" s="45">
        <f>IF(NOT(COUNT(H20:H31)&gt;0),"",ROUND(N(M37),0)-N(M37))</f>
        <v/>
      </c>
    </row>
    <row r="39">
      <c r="B39" s="48" t="inlineStr"/>
      <c r="C39" s="49" t="n"/>
      <c r="D39" s="49" t="n"/>
      <c r="E39" s="49" t="n"/>
      <c r="F39" s="49" t="n"/>
      <c r="G39" s="49" t="n"/>
      <c r="H39" s="49" t="n"/>
      <c r="I39" s="49" t="n"/>
      <c r="J39" s="50" t="inlineStr">
        <is>
          <t>GRAND TOTAL</t>
        </is>
      </c>
      <c r="K39" s="49" t="n"/>
      <c r="L39" s="49" t="n"/>
      <c r="M39" s="51">
        <f>IF(NOT(COUNT(H20:H31)&gt;0),"",ROUND(N(M37),0))</f>
        <v/>
      </c>
    </row>
    <row r="40"/>
    <row r="41">
      <c r="B41" s="22" t="inlineStr">
        <is>
          <t>Amount in words</t>
        </is>
      </c>
      <c r="C41" s="52" t="n"/>
      <c r="D41" s="52" t="n"/>
      <c r="E41" s="52" t="n"/>
      <c r="F41" s="52" t="n"/>
      <c r="G41" s="52" t="n"/>
      <c r="H41" s="52" t="n"/>
      <c r="I41" s="52" t="n"/>
      <c r="J41" s="23" t="n"/>
      <c r="K41" s="19" t="n"/>
      <c r="L41" s="19" t="n"/>
      <c r="M41" s="19" t="n"/>
      <c r="P41" s="20" t="inlineStr">
        <is>
          <t>Type the amount in words yourself and check it against the grand total. Excel has no built-in function for Indian words, and a macro that writes it would make this file a .xlsm your email filter may strip.</t>
        </is>
      </c>
    </row>
    <row r="42"/>
    <row r="43">
      <c r="B43" s="4" t="inlineStr">
        <is>
          <t xml:space="preserve">  TAX WORDING  (section 14, CGST Act: a quotation is not a rate lock)</t>
        </is>
      </c>
      <c r="C43" s="21" t="n"/>
      <c r="D43" s="21" t="n"/>
      <c r="E43" s="21" t="n"/>
      <c r="F43" s="21" t="n"/>
      <c r="G43" s="21" t="n"/>
      <c r="H43" s="21" t="n"/>
      <c r="I43" s="21" t="n"/>
      <c r="J43" s="21" t="n"/>
      <c r="K43" s="21" t="n"/>
      <c r="L43" s="21" t="n"/>
      <c r="M43" s="21" t="n"/>
    </row>
    <row r="44">
      <c r="B44" s="23" t="inlineStr">
        <is>
          <t>GST extra as applicable at the rate ruling on the date of supply</t>
        </is>
      </c>
      <c r="C44" s="19" t="n"/>
      <c r="D44" s="19" t="n"/>
      <c r="E44" s="19" t="n"/>
      <c r="F44" s="19" t="n"/>
      <c r="G44" s="19" t="n"/>
      <c r="H44" s="19" t="n"/>
      <c r="I44" s="19" t="n"/>
      <c r="J44" s="19" t="n"/>
      <c r="K44" s="19" t="n"/>
      <c r="L44" s="19" t="n"/>
      <c r="M44" s="19" t="n"/>
    </row>
    <row r="45">
      <c r="P45" s="20" t="inlineStr">
        <is>
          <t>Section 14 fixes the applicable rate by the invoice and payment dates, not by the date of this quotation, so quoting tax as extra keeps that risk with the price it belongs to. Quoting tax-inclusive means you absorb a rate rise yourself, which is why both wordings here quote it as extra. To quote one tax-inclusive figure, say so in the terms and work the tax back out before you invoice.</t>
        </is>
      </c>
    </row>
    <row r="46"/>
    <row r="47">
      <c r="B47" s="4" t="inlineStr">
        <is>
          <t xml:space="preserve">  TERMS AND CONDITIONS</t>
        </is>
      </c>
      <c r="C47" s="21" t="n"/>
      <c r="D47" s="21" t="n"/>
      <c r="E47" s="21" t="n"/>
      <c r="F47" s="21" t="n"/>
      <c r="G47" s="21" t="n"/>
      <c r="H47" s="21" t="n"/>
      <c r="I47" s="21" t="n"/>
      <c r="J47" s="21" t="n"/>
      <c r="K47" s="21" t="n"/>
      <c r="L47" s="21" t="n"/>
      <c r="M47" s="21" t="n"/>
    </row>
    <row r="48">
      <c r="B48" s="23" t="n"/>
      <c r="C48" s="19" t="n"/>
      <c r="D48" s="19" t="n"/>
      <c r="E48" s="19" t="n"/>
      <c r="F48" s="19" t="n"/>
      <c r="G48" s="19" t="n"/>
      <c r="H48" s="19" t="n"/>
      <c r="I48" s="19" t="n"/>
      <c r="J48" s="19" t="n"/>
      <c r="K48" s="19" t="n"/>
      <c r="L48" s="19" t="n"/>
      <c r="M48" s="19" t="n"/>
    </row>
    <row r="49">
      <c r="B49" s="23" t="n"/>
      <c r="C49" s="19" t="n"/>
      <c r="D49" s="19" t="n"/>
      <c r="E49" s="19" t="n"/>
      <c r="F49" s="19" t="n"/>
      <c r="G49" s="19" t="n"/>
      <c r="H49" s="19" t="n"/>
      <c r="I49" s="19" t="n"/>
      <c r="J49" s="19" t="n"/>
      <c r="K49" s="19" t="n"/>
      <c r="L49" s="19" t="n"/>
      <c r="M49" s="19" t="n"/>
    </row>
    <row r="50">
      <c r="B50" s="23" t="n"/>
      <c r="C50" s="19" t="n"/>
      <c r="D50" s="19" t="n"/>
      <c r="E50" s="19" t="n"/>
      <c r="F50" s="19" t="n"/>
      <c r="G50" s="19" t="n"/>
      <c r="H50" s="19" t="n"/>
      <c r="I50" s="19" t="n"/>
      <c r="J50" s="19" t="n"/>
      <c r="K50" s="19" t="n"/>
      <c r="L50" s="19" t="n"/>
      <c r="M50" s="19" t="n"/>
    </row>
    <row r="51">
      <c r="B51" s="23" t="n"/>
      <c r="C51" s="19" t="n"/>
      <c r="D51" s="19" t="n"/>
      <c r="E51" s="19" t="n"/>
      <c r="F51" s="19" t="n"/>
      <c r="G51" s="19" t="n"/>
      <c r="H51" s="19" t="n"/>
      <c r="I51" s="19" t="n"/>
      <c r="J51" s="19" t="n"/>
      <c r="K51" s="19" t="n"/>
      <c r="L51" s="19" t="n"/>
      <c r="M51" s="19" t="n"/>
    </row>
    <row r="52">
      <c r="B52" s="23" t="n"/>
      <c r="C52" s="19" t="n"/>
      <c r="D52" s="19" t="n"/>
      <c r="E52" s="19" t="n"/>
      <c r="F52" s="19" t="n"/>
      <c r="G52" s="19" t="n"/>
      <c r="H52" s="19" t="n"/>
      <c r="I52" s="19" t="n"/>
      <c r="J52" s="19" t="n"/>
      <c r="K52" s="19" t="n"/>
      <c r="L52" s="19" t="n"/>
      <c r="M52" s="19" t="n"/>
    </row>
    <row r="53">
      <c r="B53" s="23" t="n"/>
      <c r="C53" s="19" t="n"/>
      <c r="D53" s="19" t="n"/>
      <c r="E53" s="19" t="n"/>
      <c r="F53" s="19" t="n"/>
      <c r="G53" s="19" t="n"/>
      <c r="H53" s="19" t="n"/>
      <c r="I53" s="19" t="n"/>
      <c r="J53" s="19" t="n"/>
      <c r="K53" s="19" t="n"/>
      <c r="L53" s="19" t="n"/>
      <c r="M53" s="19" t="n"/>
    </row>
    <row r="54">
      <c r="B54" s="23" t="n"/>
      <c r="C54" s="19" t="n"/>
      <c r="D54" s="19" t="n"/>
      <c r="E54" s="19" t="n"/>
      <c r="F54" s="19" t="n"/>
      <c r="G54" s="19" t="n"/>
      <c r="H54" s="19" t="n"/>
      <c r="I54" s="19" t="n"/>
      <c r="J54" s="19" t="n"/>
      <c r="K54" s="19" t="n"/>
      <c r="L54" s="19" t="n"/>
      <c r="M54" s="19" t="n"/>
    </row>
    <row r="55">
      <c r="B55" s="23" t="n"/>
      <c r="C55" s="19" t="n"/>
      <c r="D55" s="19" t="n"/>
      <c r="E55" s="19" t="n"/>
      <c r="F55" s="19" t="n"/>
      <c r="G55" s="19" t="n"/>
      <c r="H55" s="19" t="n"/>
      <c r="I55" s="19" t="n"/>
      <c r="J55" s="19" t="n"/>
      <c r="K55" s="19" t="n"/>
      <c r="L55" s="19" t="n"/>
      <c r="M55" s="19" t="n"/>
    </row>
    <row r="56">
      <c r="P56" s="20" t="inlineStr">
        <is>
          <t>Clauses to paste in are on the Terms Library sheet, each with the reason it is worded that way.</t>
        </is>
      </c>
    </row>
    <row r="57"/>
    <row r="58">
      <c r="B58" s="4" t="inlineStr">
        <is>
          <t xml:space="preserve">  ACCEPTANCE  (section 7, Indian Contract Act 1872)</t>
        </is>
      </c>
      <c r="C58" s="21" t="n"/>
      <c r="D58" s="21" t="n"/>
      <c r="E58" s="21" t="n"/>
      <c r="F58" s="21" t="n"/>
      <c r="G58" s="21" t="n"/>
      <c r="H58" s="21" t="n"/>
      <c r="I58" s="21" t="n"/>
      <c r="J58" s="21" t="n"/>
      <c r="K58" s="21" t="n"/>
      <c r="L58" s="21" t="n"/>
      <c r="M58" s="21" t="n"/>
    </row>
    <row r="59" ht="27" customHeight="1">
      <c r="B59" s="53" t="inlineStr">
        <is>
          <t>To accept, sign below and return this page, or reply by email quoting the quotation number. Acceptance must be absolute and unqualified. Any change to price, quantity, specification or terms is a counter-offer and does not bind us until we confirm it in writing.</t>
        </is>
      </c>
      <c r="C59" s="54" t="n"/>
      <c r="D59" s="54" t="n"/>
      <c r="E59" s="54" t="n"/>
      <c r="F59" s="54" t="n"/>
      <c r="G59" s="54" t="n"/>
      <c r="H59" s="54" t="n"/>
      <c r="I59" s="54" t="n"/>
      <c r="J59" s="54" t="n"/>
      <c r="K59" s="54" t="n"/>
      <c r="L59" s="54" t="n"/>
      <c r="M59" s="54" t="n"/>
    </row>
    <row r="60">
      <c r="B60" s="22" t="inlineStr">
        <is>
          <t>Accepted for and on behalf of</t>
        </is>
      </c>
      <c r="C60" s="52" t="n"/>
      <c r="D60" s="52" t="n"/>
      <c r="E60" s="23" t="n"/>
      <c r="F60" s="19" t="n"/>
      <c r="G60" s="19" t="n"/>
      <c r="H60" s="19" t="n"/>
      <c r="I60" s="22" t="inlineStr">
        <is>
          <t>Date</t>
        </is>
      </c>
      <c r="J60" s="52" t="n"/>
      <c r="K60" s="24" t="n"/>
      <c r="L60" s="19" t="n"/>
      <c r="M60" s="19" t="n"/>
    </row>
    <row r="61">
      <c r="B61" s="22" t="inlineStr">
        <is>
          <t>Name and designation</t>
        </is>
      </c>
      <c r="C61" s="52" t="n"/>
      <c r="D61" s="52" t="n"/>
      <c r="E61" s="23" t="n"/>
      <c r="F61" s="19" t="n"/>
      <c r="G61" s="19" t="n"/>
      <c r="H61" s="19" t="n"/>
      <c r="I61" s="22" t="inlineStr">
        <is>
          <t>Signature / seal</t>
        </is>
      </c>
      <c r="J61" s="52" t="n"/>
      <c r="K61" s="23" t="n"/>
      <c r="L61" s="19" t="n"/>
      <c r="M61" s="19" t="n"/>
    </row>
    <row r="62">
      <c r="B62" s="13">
        <f>IF(C7="","For us: ____________________   |   Authorised signatory ____________________","For us: "&amp;C7&amp;"   |   Authorised signatory ____________________")</f>
        <v/>
      </c>
      <c r="C62" s="43" t="n"/>
      <c r="D62" s="43" t="n"/>
      <c r="E62" s="43" t="n"/>
      <c r="F62" s="43" t="n"/>
      <c r="G62" s="43" t="n"/>
      <c r="H62" s="43" t="n"/>
      <c r="I62" s="43" t="n"/>
      <c r="J62" s="43" t="n"/>
      <c r="K62" s="43" t="n"/>
      <c r="L62" s="43" t="n"/>
      <c r="M62" s="43" t="n"/>
    </row>
    <row r="63"/>
    <row r="64">
      <c r="B64" s="10" t="inlineStr">
        <is>
          <t>This is a quotation, not a tax invoice. It confers no input tax credit. A tax invoice under section 31 of the CGST Act will follow the supply.</t>
        </is>
      </c>
      <c r="C64" s="55" t="n"/>
      <c r="D64" s="55" t="n"/>
      <c r="E64" s="55" t="n"/>
      <c r="F64" s="55" t="n"/>
      <c r="G64" s="55" t="n"/>
      <c r="H64" s="55" t="n"/>
      <c r="I64" s="55" t="n"/>
      <c r="J64" s="55" t="n"/>
      <c r="K64" s="55" t="n"/>
      <c r="L64" s="55" t="n"/>
      <c r="M64" s="55" t="n"/>
    </row>
    <row r="65">
      <c r="B65" s="12"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66">
    <mergeCell ref="I9:M9"/>
    <mergeCell ref="B2:G2"/>
    <mergeCell ref="C16:E16"/>
    <mergeCell ref="B48:M48"/>
    <mergeCell ref="B60:D60"/>
    <mergeCell ref="E61:H61"/>
    <mergeCell ref="B61:D61"/>
    <mergeCell ref="J36:L36"/>
    <mergeCell ref="K60:M60"/>
    <mergeCell ref="C14:D14"/>
    <mergeCell ref="I11:M11"/>
    <mergeCell ref="J35:L35"/>
    <mergeCell ref="B13:M13"/>
    <mergeCell ref="I61:J61"/>
    <mergeCell ref="B44:M44"/>
    <mergeCell ref="H2:M2"/>
    <mergeCell ref="B53:M53"/>
    <mergeCell ref="B52:M52"/>
    <mergeCell ref="C4:D4"/>
    <mergeCell ref="B43:M43"/>
    <mergeCell ref="I7:M7"/>
    <mergeCell ref="B39:I39"/>
    <mergeCell ref="C10:G10"/>
    <mergeCell ref="K61:M61"/>
    <mergeCell ref="B32:I32"/>
    <mergeCell ref="L14:M14"/>
    <mergeCell ref="B49:M49"/>
    <mergeCell ref="C9:G9"/>
    <mergeCell ref="B65:M65"/>
    <mergeCell ref="B6:G6"/>
    <mergeCell ref="B55:M55"/>
    <mergeCell ref="G16:I16"/>
    <mergeCell ref="B64:M64"/>
    <mergeCell ref="B15:M15"/>
    <mergeCell ref="B35:I35"/>
    <mergeCell ref="B51:M51"/>
    <mergeCell ref="B38:I38"/>
    <mergeCell ref="J41:M41"/>
    <mergeCell ref="B34:I34"/>
    <mergeCell ref="C11:G11"/>
    <mergeCell ref="J39:L39"/>
    <mergeCell ref="B50:M50"/>
    <mergeCell ref="B37:I37"/>
    <mergeCell ref="I14:J14"/>
    <mergeCell ref="K16:M16"/>
    <mergeCell ref="C8:G8"/>
    <mergeCell ref="I8:M8"/>
    <mergeCell ref="B47:M47"/>
    <mergeCell ref="B54:M54"/>
    <mergeCell ref="C7:G7"/>
    <mergeCell ref="J38:L38"/>
    <mergeCell ref="E60:H60"/>
    <mergeCell ref="B62:M62"/>
    <mergeCell ref="B3:M3"/>
    <mergeCell ref="B33:I33"/>
    <mergeCell ref="B59:M59"/>
    <mergeCell ref="J37:L37"/>
    <mergeCell ref="I10:M10"/>
    <mergeCell ref="B36:I36"/>
    <mergeCell ref="F14:G14"/>
    <mergeCell ref="B18:M18"/>
    <mergeCell ref="J34:L34"/>
    <mergeCell ref="B58:M58"/>
    <mergeCell ref="B41:I41"/>
    <mergeCell ref="I60:J60"/>
    <mergeCell ref="H6:M6"/>
  </mergeCells>
  <dataValidations count="64">
    <dataValidation sqref="C4" showDropDown="0" showInputMessage="0" showErrorMessage="0" allowBlank="0" type="list">
      <formula1>Lists!$A$2:$A$3</formula1>
    </dataValidation>
    <dataValidation sqref="C16" showDropDown="0" showInputMessage="0" showErrorMessage="0" allowBlank="0" type="list">
      <formula1>Lists!$A$6:$A$7</formula1>
    </dataValidation>
    <dataValidation sqref="F20" showDropDown="0" showInputMessage="0" showErrorMessage="0" allowBlank="1" type="list">
      <formula1>Lists!$A$20:$A$36</formula1>
    </dataValidation>
    <dataValidation sqref="L20" showDropDown="0" showInputMessage="0" showErrorMessage="0" allowBlank="1" type="list">
      <formula1>Lists!$A$11:$A$17</formula1>
    </dataValidation>
    <dataValidation sqref="I20" showDropDown="0" showInputMessage="0" showErrorMessage="1" allowBlank="1" errorTitle="Discount out of range" error="A line discount must be between 0 and 100 percent." type="decimal" operator="between">
      <formula1>0</formula1>
      <formula2>100</formula2>
    </dataValidation>
    <dataValidation sqref="E20" showDropDown="0" showInputMessage="0" showErrorMessage="1" allowBlank="1" errorTitle="Quantity must be positive" error="Enter a quantity greater than zero. A zero-quantity line should be deleted, not quoted." type="decimal" operator="greaterThan">
      <formula1>0</formula1>
    </dataValidation>
    <dataValidation sqref="G20" showDropDown="0" showInputMessage="0" showErrorMessage="1" allowBlank="1" errorTitle="Rate cannot be negative" error="Enter a rate of zero or more. Use the discount column to reduce a price." type="decimal" operator="greaterThanOrEqual">
      <formula1>0</formula1>
    </dataValidation>
    <dataValidation sqref="F21" showDropDown="0" showInputMessage="0" showErrorMessage="0" allowBlank="1" type="list">
      <formula1>Lists!$A$20:$A$36</formula1>
    </dataValidation>
    <dataValidation sqref="L21" showDropDown="0" showInputMessage="0" showErrorMessage="0" allowBlank="1" type="list">
      <formula1>Lists!$A$11:$A$17</formula1>
    </dataValidation>
    <dataValidation sqref="I21" showDropDown="0" showInputMessage="0" showErrorMessage="1" allowBlank="1" errorTitle="Discount out of range" error="A line discount must be between 0 and 100 percent." type="decimal" operator="between">
      <formula1>0</formula1>
      <formula2>100</formula2>
    </dataValidation>
    <dataValidation sqref="E21" showDropDown="0" showInputMessage="0" showErrorMessage="1" allowBlank="1" errorTitle="Quantity must be positive" error="Enter a quantity greater than zero. A zero-quantity line should be deleted, not quoted." type="decimal" operator="greaterThan">
      <formula1>0</formula1>
    </dataValidation>
    <dataValidation sqref="G21" showDropDown="0" showInputMessage="0" showErrorMessage="1" allowBlank="1" errorTitle="Rate cannot be negative" error="Enter a rate of zero or more. Use the discount column to reduce a price." type="decimal" operator="greaterThanOrEqual">
      <formula1>0</formula1>
    </dataValidation>
    <dataValidation sqref="F22" showDropDown="0" showInputMessage="0" showErrorMessage="0" allowBlank="1" type="list">
      <formula1>Lists!$A$20:$A$36</formula1>
    </dataValidation>
    <dataValidation sqref="L22" showDropDown="0" showInputMessage="0" showErrorMessage="0" allowBlank="1" type="list">
      <formula1>Lists!$A$11:$A$17</formula1>
    </dataValidation>
    <dataValidation sqref="I22" showDropDown="0" showInputMessage="0" showErrorMessage="1" allowBlank="1" errorTitle="Discount out of range" error="A line discount must be between 0 and 100 percent." type="decimal" operator="between">
      <formula1>0</formula1>
      <formula2>100</formula2>
    </dataValidation>
    <dataValidation sqref="E22" showDropDown="0" showInputMessage="0" showErrorMessage="1" allowBlank="1" errorTitle="Quantity must be positive" error="Enter a quantity greater than zero. A zero-quantity line should be deleted, not quoted." type="decimal" operator="greaterThan">
      <formula1>0</formula1>
    </dataValidation>
    <dataValidation sqref="G22" showDropDown="0" showInputMessage="0" showErrorMessage="1" allowBlank="1" errorTitle="Rate cannot be negative" error="Enter a rate of zero or more. Use the discount column to reduce a price." type="decimal" operator="greaterThanOrEqual">
      <formula1>0</formula1>
    </dataValidation>
    <dataValidation sqref="F23" showDropDown="0" showInputMessage="0" showErrorMessage="0" allowBlank="1" type="list">
      <formula1>Lists!$A$20:$A$36</formula1>
    </dataValidation>
    <dataValidation sqref="L23" showDropDown="0" showInputMessage="0" showErrorMessage="0" allowBlank="1" type="list">
      <formula1>Lists!$A$11:$A$17</formula1>
    </dataValidation>
    <dataValidation sqref="I23" showDropDown="0" showInputMessage="0" showErrorMessage="1" allowBlank="1" errorTitle="Discount out of range" error="A line discount must be between 0 and 100 percent." type="decimal" operator="between">
      <formula1>0</formula1>
      <formula2>100</formula2>
    </dataValidation>
    <dataValidation sqref="E23" showDropDown="0" showInputMessage="0" showErrorMessage="1" allowBlank="1" errorTitle="Quantity must be positive" error="Enter a quantity greater than zero. A zero-quantity line should be deleted, not quoted." type="decimal" operator="greaterThan">
      <formula1>0</formula1>
    </dataValidation>
    <dataValidation sqref="G23" showDropDown="0" showInputMessage="0" showErrorMessage="1" allowBlank="1" errorTitle="Rate cannot be negative" error="Enter a rate of zero or more. Use the discount column to reduce a price." type="decimal" operator="greaterThanOrEqual">
      <formula1>0</formula1>
    </dataValidation>
    <dataValidation sqref="F24" showDropDown="0" showInputMessage="0" showErrorMessage="0" allowBlank="1" type="list">
      <formula1>Lists!$A$20:$A$36</formula1>
    </dataValidation>
    <dataValidation sqref="L24" showDropDown="0" showInputMessage="0" showErrorMessage="0" allowBlank="1" type="list">
      <formula1>Lists!$A$11:$A$17</formula1>
    </dataValidation>
    <dataValidation sqref="I24" showDropDown="0" showInputMessage="0" showErrorMessage="1" allowBlank="1" errorTitle="Discount out of range" error="A line discount must be between 0 and 100 percent." type="decimal" operator="between">
      <formula1>0</formula1>
      <formula2>100</formula2>
    </dataValidation>
    <dataValidation sqref="E24" showDropDown="0" showInputMessage="0" showErrorMessage="1" allowBlank="1" errorTitle="Quantity must be positive" error="Enter a quantity greater than zero. A zero-quantity line should be deleted, not quoted." type="decimal" operator="greaterThan">
      <formula1>0</formula1>
    </dataValidation>
    <dataValidation sqref="G24" showDropDown="0" showInputMessage="0" showErrorMessage="1" allowBlank="1" errorTitle="Rate cannot be negative" error="Enter a rate of zero or more. Use the discount column to reduce a price." type="decimal" operator="greaterThanOrEqual">
      <formula1>0</formula1>
    </dataValidation>
    <dataValidation sqref="F25" showDropDown="0" showInputMessage="0" showErrorMessage="0" allowBlank="1" type="list">
      <formula1>Lists!$A$20:$A$36</formula1>
    </dataValidation>
    <dataValidation sqref="L25" showDropDown="0" showInputMessage="0" showErrorMessage="0" allowBlank="1" type="list">
      <formula1>Lists!$A$11:$A$17</formula1>
    </dataValidation>
    <dataValidation sqref="I25" showDropDown="0" showInputMessage="0" showErrorMessage="1" allowBlank="1" errorTitle="Discount out of range" error="A line discount must be between 0 and 100 percent." type="decimal" operator="between">
      <formula1>0</formula1>
      <formula2>100</formula2>
    </dataValidation>
    <dataValidation sqref="E25" showDropDown="0" showInputMessage="0" showErrorMessage="1" allowBlank="1" errorTitle="Quantity must be positive" error="Enter a quantity greater than zero. A zero-quantity line should be deleted, not quoted." type="decimal" operator="greaterThan">
      <formula1>0</formula1>
    </dataValidation>
    <dataValidation sqref="G25" showDropDown="0" showInputMessage="0" showErrorMessage="1" allowBlank="1" errorTitle="Rate cannot be negative" error="Enter a rate of zero or more. Use the discount column to reduce a price." type="decimal" operator="greaterThanOrEqual">
      <formula1>0</formula1>
    </dataValidation>
    <dataValidation sqref="F26" showDropDown="0" showInputMessage="0" showErrorMessage="0" allowBlank="1" type="list">
      <formula1>Lists!$A$20:$A$36</formula1>
    </dataValidation>
    <dataValidation sqref="L26" showDropDown="0" showInputMessage="0" showErrorMessage="0" allowBlank="1" type="list">
      <formula1>Lists!$A$11:$A$17</formula1>
    </dataValidation>
    <dataValidation sqref="I26" showDropDown="0" showInputMessage="0" showErrorMessage="1" allowBlank="1" errorTitle="Discount out of range" error="A line discount must be between 0 and 100 percent." type="decimal" operator="between">
      <formula1>0</formula1>
      <formula2>100</formula2>
    </dataValidation>
    <dataValidation sqref="E26" showDropDown="0" showInputMessage="0" showErrorMessage="1" allowBlank="1" errorTitle="Quantity must be positive" error="Enter a quantity greater than zero. A zero-quantity line should be deleted, not quoted." type="decimal" operator="greaterThan">
      <formula1>0</formula1>
    </dataValidation>
    <dataValidation sqref="G26" showDropDown="0" showInputMessage="0" showErrorMessage="1" allowBlank="1" errorTitle="Rate cannot be negative" error="Enter a rate of zero or more. Use the discount column to reduce a price." type="decimal" operator="greaterThanOrEqual">
      <formula1>0</formula1>
    </dataValidation>
    <dataValidation sqref="F27" showDropDown="0" showInputMessage="0" showErrorMessage="0" allowBlank="1" type="list">
      <formula1>Lists!$A$20:$A$36</formula1>
    </dataValidation>
    <dataValidation sqref="L27" showDropDown="0" showInputMessage="0" showErrorMessage="0" allowBlank="1" type="list">
      <formula1>Lists!$A$11:$A$17</formula1>
    </dataValidation>
    <dataValidation sqref="I27" showDropDown="0" showInputMessage="0" showErrorMessage="1" allowBlank="1" errorTitle="Discount out of range" error="A line discount must be between 0 and 100 percent." type="decimal" operator="between">
      <formula1>0</formula1>
      <formula2>100</formula2>
    </dataValidation>
    <dataValidation sqref="E27" showDropDown="0" showInputMessage="0" showErrorMessage="1" allowBlank="1" errorTitle="Quantity must be positive" error="Enter a quantity greater than zero. A zero-quantity line should be deleted, not quoted." type="decimal" operator="greaterThan">
      <formula1>0</formula1>
    </dataValidation>
    <dataValidation sqref="G27" showDropDown="0" showInputMessage="0" showErrorMessage="1" allowBlank="1" errorTitle="Rate cannot be negative" error="Enter a rate of zero or more. Use the discount column to reduce a price." type="decimal" operator="greaterThanOrEqual">
      <formula1>0</formula1>
    </dataValidation>
    <dataValidation sqref="F28" showDropDown="0" showInputMessage="0" showErrorMessage="0" allowBlank="1" type="list">
      <formula1>Lists!$A$20:$A$36</formula1>
    </dataValidation>
    <dataValidation sqref="L28" showDropDown="0" showInputMessage="0" showErrorMessage="0" allowBlank="1" type="list">
      <formula1>Lists!$A$11:$A$17</formula1>
    </dataValidation>
    <dataValidation sqref="I28" showDropDown="0" showInputMessage="0" showErrorMessage="1" allowBlank="1" errorTitle="Discount out of range" error="A line discount must be between 0 and 100 percent." type="decimal" operator="between">
      <formula1>0</formula1>
      <formula2>100</formula2>
    </dataValidation>
    <dataValidation sqref="E28" showDropDown="0" showInputMessage="0" showErrorMessage="1" allowBlank="1" errorTitle="Quantity must be positive" error="Enter a quantity greater than zero. A zero-quantity line should be deleted, not quoted." type="decimal" operator="greaterThan">
      <formula1>0</formula1>
    </dataValidation>
    <dataValidation sqref="G28" showDropDown="0" showInputMessage="0" showErrorMessage="1" allowBlank="1" errorTitle="Rate cannot be negative" error="Enter a rate of zero or more. Use the discount column to reduce a price." type="decimal" operator="greaterThanOrEqual">
      <formula1>0</formula1>
    </dataValidation>
    <dataValidation sqref="F29" showDropDown="0" showInputMessage="0" showErrorMessage="0" allowBlank="1" type="list">
      <formula1>Lists!$A$20:$A$36</formula1>
    </dataValidation>
    <dataValidation sqref="L29" showDropDown="0" showInputMessage="0" showErrorMessage="0" allowBlank="1" type="list">
      <formula1>Lists!$A$11:$A$17</formula1>
    </dataValidation>
    <dataValidation sqref="I29" showDropDown="0" showInputMessage="0" showErrorMessage="1" allowBlank="1" errorTitle="Discount out of range" error="A line discount must be between 0 and 100 percent." type="decimal" operator="between">
      <formula1>0</formula1>
      <formula2>100</formula2>
    </dataValidation>
    <dataValidation sqref="E29" showDropDown="0" showInputMessage="0" showErrorMessage="1" allowBlank="1" errorTitle="Quantity must be positive" error="Enter a quantity greater than zero. A zero-quantity line should be deleted, not quoted." type="decimal" operator="greaterThan">
      <formula1>0</formula1>
    </dataValidation>
    <dataValidation sqref="G29" showDropDown="0" showInputMessage="0" showErrorMessage="1" allowBlank="1" errorTitle="Rate cannot be negative" error="Enter a rate of zero or more. Use the discount column to reduce a price." type="decimal" operator="greaterThanOrEqual">
      <formula1>0</formula1>
    </dataValidation>
    <dataValidation sqref="F30" showDropDown="0" showInputMessage="0" showErrorMessage="0" allowBlank="1" type="list">
      <formula1>Lists!$A$20:$A$36</formula1>
    </dataValidation>
    <dataValidation sqref="L30" showDropDown="0" showInputMessage="0" showErrorMessage="0" allowBlank="1" type="list">
      <formula1>Lists!$A$11:$A$17</formula1>
    </dataValidation>
    <dataValidation sqref="I30" showDropDown="0" showInputMessage="0" showErrorMessage="1" allowBlank="1" errorTitle="Discount out of range" error="A line discount must be between 0 and 100 percent." type="decimal" operator="between">
      <formula1>0</formula1>
      <formula2>100</formula2>
    </dataValidation>
    <dataValidation sqref="E30" showDropDown="0" showInputMessage="0" showErrorMessage="1" allowBlank="1" errorTitle="Quantity must be positive" error="Enter a quantity greater than zero. A zero-quantity line should be deleted, not quoted." type="decimal" operator="greaterThan">
      <formula1>0</formula1>
    </dataValidation>
    <dataValidation sqref="G30" showDropDown="0" showInputMessage="0" showErrorMessage="1" allowBlank="1" errorTitle="Rate cannot be negative" error="Enter a rate of zero or more. Use the discount column to reduce a price." type="decimal" operator="greaterThanOrEqual">
      <formula1>0</formula1>
    </dataValidation>
    <dataValidation sqref="F31" showDropDown="0" showInputMessage="0" showErrorMessage="0" allowBlank="1" type="list">
      <formula1>Lists!$A$20:$A$36</formula1>
    </dataValidation>
    <dataValidation sqref="L31" showDropDown="0" showInputMessage="0" showErrorMessage="0" allowBlank="1" type="list">
      <formula1>Lists!$A$11:$A$17</formula1>
    </dataValidation>
    <dataValidation sqref="I31" showDropDown="0" showInputMessage="0" showErrorMessage="1" allowBlank="1" errorTitle="Discount out of range" error="A line discount must be between 0 and 100 percent." type="decimal" operator="between">
      <formula1>0</formula1>
      <formula2>100</formula2>
    </dataValidation>
    <dataValidation sqref="E31" showDropDown="0" showInputMessage="0" showErrorMessage="1" allowBlank="1" errorTitle="Quantity must be positive" error="Enter a quantity greater than zero. A zero-quantity line should be deleted, not quoted." type="decimal" operator="greaterThan">
      <formula1>0</formula1>
    </dataValidation>
    <dataValidation sqref="G31" showDropDown="0" showInputMessage="0" showErrorMessage="1" allowBlank="1" errorTitle="Rate cannot be negative" error="Enter a rate of zero or more. Use the discount column to reduce a price." type="decimal" operator="greaterThanOrEqual">
      <formula1>0</formula1>
    </dataValidation>
    <dataValidation sqref="J41" showDropDown="0" showInputMessage="1" showErrorMessage="0" allowBlank="1" promptTitle="Amount in words" prompt="Type it yourself and check it against the grand total. Excel has no built-in function for Indian words."/>
    <dataValidation sqref="B44" showDropDown="0" showInputMessage="0" showErrorMessage="0" allowBlank="0" type="list">
      <formula1>Lists!$A$49:$A$50</formula1>
    </dataValidation>
  </dataValidations>
  <pageMargins left="0.3" right="0.3" top="0.4" bottom="0.4" header="0.5" footer="0.5"/>
  <pageSetup orientation="landscape" paperSize="9" scale="76" fitToHeight="0" fitToWidth="1"/>
</worksheet>
</file>

<file path=xl/worksheets/sheet4.xml><?xml version="1.0" encoding="utf-8"?>
<worksheet xmlns="http://schemas.openxmlformats.org/spreadsheetml/2006/main">
  <sheetPr>
    <outlinePr summaryBelow="1" summaryRight="1"/>
    <pageSetUpPr fitToPage="0"/>
  </sheetPr>
  <dimension ref="A1:P65"/>
  <sheetViews>
    <sheetView workbookViewId="0">
      <selection activeCell="A1" sqref="A1"/>
    </sheetView>
  </sheetViews>
  <sheetFormatPr baseColWidth="8" defaultRowHeight="15"/>
  <cols>
    <col width="2" customWidth="1" min="1" max="1"/>
    <col width="14" customWidth="1" min="2" max="2"/>
    <col width="28" customWidth="1" min="3" max="3"/>
    <col width="11" customWidth="1" min="4" max="4"/>
    <col width="8" customWidth="1" min="5" max="5"/>
    <col width="8" customWidth="1" min="6" max="6"/>
    <col width="13" customWidth="1" min="7" max="7"/>
    <col width="15" customWidth="1" min="8" max="8"/>
    <col width="8" customWidth="1" min="9" max="9"/>
    <col width="13" customWidth="1" min="10" max="10"/>
    <col width="15" customWidth="1" min="11" max="11"/>
    <col width="13" customWidth="1" min="12" max="12"/>
    <col width="18" customWidth="1" min="13" max="13"/>
    <col width="2" customWidth="1" min="14" max="14"/>
    <col width="3" customWidth="1" min="15" max="15"/>
    <col width="3" customWidth="1" min="16" max="16"/>
  </cols>
  <sheetData>
    <row r="1"/>
    <row r="2">
      <c r="B2" s="14">
        <f>C4&amp;"  -  EXAMPLE"</f>
        <v/>
      </c>
      <c r="H2" s="15" t="inlineStr">
        <is>
          <t>Powered by Petpooja Invoice</t>
        </is>
      </c>
      <c r="P2" s="16" t="inlineStr">
        <is>
          <t>NOTES - guidance for you. Column P is outside the print area and never reaches the customer's copy.</t>
        </is>
      </c>
    </row>
    <row r="3">
      <c r="B3" s="11" t="inlineStr">
        <is>
          <t>An offer under section 2(a), Indian Contract Act, 1872. Not a GST document and not a tax invoice.  Businesses, figures and GSTINs below are illustrative.</t>
        </is>
      </c>
    </row>
    <row r="4">
      <c r="B4" s="17" t="inlineStr">
        <is>
          <t>Type</t>
        </is>
      </c>
      <c r="C4" s="18" t="inlineStr">
        <is>
          <t>QUOTATION</t>
        </is>
      </c>
      <c r="D4" s="19" t="n"/>
      <c r="P4" s="20" t="inlineStr">
        <is>
          <t>Choose deliberately. A quotation is a firm offer capable of acceptance. An estimate is an approximation. See the Instructions sheet.</t>
        </is>
      </c>
    </row>
    <row r="5"/>
    <row r="6">
      <c r="B6" s="4" t="inlineStr">
        <is>
          <t xml:space="preserve">  FROM  (your business)</t>
        </is>
      </c>
      <c r="C6" s="21" t="n"/>
      <c r="D6" s="21" t="n"/>
      <c r="E6" s="21" t="n"/>
      <c r="F6" s="21" t="n"/>
      <c r="G6" s="21" t="n"/>
      <c r="H6" s="4" t="inlineStr">
        <is>
          <t xml:space="preserve">  TO  (customer)</t>
        </is>
      </c>
      <c r="I6" s="21" t="n"/>
      <c r="J6" s="21" t="n"/>
      <c r="K6" s="21" t="n"/>
      <c r="L6" s="21" t="n"/>
      <c r="M6" s="21" t="n"/>
    </row>
    <row r="7" ht="27" customHeight="1">
      <c r="B7" s="22" t="inlineStr">
        <is>
          <t>Business name</t>
        </is>
      </c>
      <c r="C7" s="23" t="inlineStr">
        <is>
          <t>Shree Balaji Furnitures</t>
        </is>
      </c>
      <c r="D7" s="19" t="n"/>
      <c r="E7" s="19" t="n"/>
      <c r="F7" s="19" t="n"/>
      <c r="G7" s="19" t="n"/>
      <c r="H7" s="22" t="inlineStr">
        <is>
          <t>Customer name</t>
        </is>
      </c>
      <c r="I7" s="23" t="inlineStr">
        <is>
          <t>Nandini Hospitality LLP</t>
        </is>
      </c>
      <c r="J7" s="19" t="n"/>
      <c r="K7" s="19" t="n"/>
      <c r="L7" s="19" t="n"/>
      <c r="M7" s="19" t="n"/>
    </row>
    <row r="8">
      <c r="B8" s="22" t="inlineStr">
        <is>
          <t>Address</t>
        </is>
      </c>
      <c r="C8" s="23" t="inlineStr">
        <is>
          <t>Plot 14, GIDC Phase II, Vatva, Ahmedabad, Gujarat 382445</t>
        </is>
      </c>
      <c r="D8" s="19" t="n"/>
      <c r="E8" s="19" t="n"/>
      <c r="F8" s="19" t="n"/>
      <c r="G8" s="19" t="n"/>
      <c r="H8" s="22" t="inlineStr">
        <is>
          <t>Address</t>
        </is>
      </c>
      <c r="I8" s="23" t="inlineStr">
        <is>
          <t>7th Floor, Prestige Tech Park, Bengaluru, Karnataka 560103</t>
        </is>
      </c>
      <c r="J8" s="19" t="n"/>
      <c r="K8" s="19" t="n"/>
      <c r="L8" s="19" t="n"/>
      <c r="M8" s="19" t="n"/>
    </row>
    <row r="9" ht="27" customHeight="1">
      <c r="B9" s="22" t="inlineStr">
        <is>
          <t>GSTIN</t>
        </is>
      </c>
      <c r="C9" s="23" t="inlineStr">
        <is>
          <t>24ABCDE1234F1Z5</t>
        </is>
      </c>
      <c r="D9" s="19" t="n"/>
      <c r="E9" s="19" t="n"/>
      <c r="F9" s="19" t="n"/>
      <c r="G9" s="19" t="n"/>
      <c r="H9" s="22" t="inlineStr">
        <is>
          <t>GSTIN (if registered)</t>
        </is>
      </c>
      <c r="I9" s="23" t="inlineStr">
        <is>
          <t>29PQRST5678G1Z9</t>
        </is>
      </c>
      <c r="J9" s="19" t="n"/>
      <c r="K9" s="19" t="n"/>
      <c r="L9" s="19" t="n"/>
      <c r="M9" s="19" t="n"/>
    </row>
    <row r="10" ht="27" customHeight="1">
      <c r="B10" s="22" t="inlineStr">
        <is>
          <t>Phone</t>
        </is>
      </c>
      <c r="C10" s="23" t="inlineStr">
        <is>
          <t>+91 98250 11223</t>
        </is>
      </c>
      <c r="D10" s="19" t="n"/>
      <c r="E10" s="19" t="n"/>
      <c r="F10" s="19" t="n"/>
      <c r="G10" s="19" t="n"/>
      <c r="H10" s="22" t="inlineStr">
        <is>
          <t>Contact person</t>
        </is>
      </c>
      <c r="I10" s="23" t="inlineStr">
        <is>
          <t>Ms R. Iyer, Projects</t>
        </is>
      </c>
      <c r="J10" s="19" t="n"/>
      <c r="K10" s="19" t="n"/>
      <c r="L10" s="19" t="n"/>
      <c r="M10" s="19" t="n"/>
    </row>
    <row r="11">
      <c r="B11" s="22" t="inlineStr">
        <is>
          <t>Email</t>
        </is>
      </c>
      <c r="C11" s="23" t="inlineStr">
        <is>
          <t>sales@shreebalajifurnitures.example</t>
        </is>
      </c>
      <c r="D11" s="19" t="n"/>
      <c r="E11" s="19" t="n"/>
      <c r="F11" s="19" t="n"/>
      <c r="G11" s="19" t="n"/>
      <c r="H11" s="22" t="inlineStr">
        <is>
          <t>Email</t>
        </is>
      </c>
      <c r="I11" s="23" t="inlineStr">
        <is>
          <t>projects@nandinihospitality.example</t>
        </is>
      </c>
      <c r="J11" s="19" t="n"/>
      <c r="K11" s="19" t="n"/>
      <c r="L11" s="19" t="n"/>
      <c r="M11" s="19" t="n"/>
    </row>
    <row r="12"/>
    <row r="13">
      <c r="B13" s="4" t="inlineStr">
        <is>
          <t xml:space="preserve">  QUOTATION DETAILS</t>
        </is>
      </c>
      <c r="C13" s="21" t="n"/>
      <c r="D13" s="21" t="n"/>
      <c r="E13" s="21" t="n"/>
      <c r="F13" s="21" t="n"/>
      <c r="G13" s="21" t="n"/>
      <c r="H13" s="21" t="n"/>
      <c r="I13" s="21" t="n"/>
      <c r="J13" s="21" t="n"/>
      <c r="K13" s="21" t="n"/>
      <c r="L13" s="21" t="n"/>
      <c r="M13" s="21" t="n"/>
    </row>
    <row r="14" ht="27" customHeight="1">
      <c r="B14" s="22" t="inlineStr">
        <is>
          <t>Quotation no.</t>
        </is>
      </c>
      <c r="C14" s="23" t="inlineStr">
        <is>
          <t>QTN/2026-27/0184</t>
        </is>
      </c>
      <c r="D14" s="19" t="n"/>
      <c r="E14" s="22" t="inlineStr">
        <is>
          <t>Date</t>
        </is>
      </c>
      <c r="F14" s="24">
        <f>TODAY()</f>
        <v/>
      </c>
      <c r="G14" s="19" t="n"/>
      <c r="H14" s="22" t="inlineStr">
        <is>
          <t>Valid for (days)</t>
        </is>
      </c>
      <c r="I14" s="25" t="n">
        <v>15</v>
      </c>
      <c r="J14" s="19" t="n"/>
      <c r="K14" s="22" t="inlineStr">
        <is>
          <t>Valid until</t>
        </is>
      </c>
      <c r="L14" s="26">
        <f>IF(OR(F14="",I14=""),"NOT SET",F14+I14)</f>
        <v/>
      </c>
      <c r="M14" s="27" t="n"/>
    </row>
    <row r="15">
      <c r="B15" s="28">
        <f>IF(I14="","WARNING: no validity set. Under section 6(2) of the Indian Contract Act this offer stays open for a ""reasonable time"" that you do not control. Enter a number of days.","This offer lapses after "&amp;I14&amp;" days under section 6(2), Indian Contract Act 1872, unless accepted or withdrawn before then.")</f>
        <v/>
      </c>
      <c r="C15" s="29" t="n"/>
      <c r="D15" s="29" t="n"/>
      <c r="E15" s="29" t="n"/>
      <c r="F15" s="29" t="n"/>
      <c r="G15" s="29" t="n"/>
      <c r="H15" s="29" t="n"/>
      <c r="I15" s="29" t="n"/>
      <c r="J15" s="29" t="n"/>
      <c r="K15" s="29" t="n"/>
      <c r="L15" s="29" t="n"/>
      <c r="M15" s="29" t="n"/>
    </row>
    <row r="16" ht="40" customHeight="1">
      <c r="B16" s="22" t="inlineStr">
        <is>
          <t>Supply type</t>
        </is>
      </c>
      <c r="C16" s="23" t="inlineStr">
        <is>
          <t>Inter-State (IGST)</t>
        </is>
      </c>
      <c r="D16" s="19" t="n"/>
      <c r="E16" s="19" t="n"/>
      <c r="F16" s="22" t="inlineStr">
        <is>
          <t>Place of supply</t>
        </is>
      </c>
      <c r="G16" s="23" t="inlineStr">
        <is>
          <t>Karnataka (29)</t>
        </is>
      </c>
      <c r="H16" s="19" t="n"/>
      <c r="I16" s="19" t="n"/>
      <c r="J16" s="22" t="inlineStr">
        <is>
          <t>Your ref.</t>
        </is>
      </c>
      <c r="K16" s="23" t="inlineStr">
        <is>
          <t>Enquiry ref. ENQ/2026-27/212</t>
        </is>
      </c>
      <c r="L16" s="19" t="n"/>
      <c r="M16" s="19" t="n"/>
    </row>
    <row r="17"/>
    <row r="18">
      <c r="B18" s="4" t="inlineStr">
        <is>
          <t xml:space="preserve">  ITEMS QUOTED</t>
        </is>
      </c>
      <c r="C18" s="21" t="n"/>
      <c r="D18" s="21" t="n"/>
      <c r="E18" s="21" t="n"/>
      <c r="F18" s="21" t="n"/>
      <c r="G18" s="21" t="n"/>
      <c r="H18" s="21" t="n"/>
      <c r="I18" s="21" t="n"/>
      <c r="J18" s="21" t="n"/>
      <c r="K18" s="21" t="n"/>
      <c r="L18" s="21" t="n"/>
      <c r="M18" s="21" t="n"/>
    </row>
    <row r="19" ht="27" customHeight="1">
      <c r="B19" s="30" t="inlineStr">
        <is>
          <t>S.No</t>
        </is>
      </c>
      <c r="C19" s="30" t="inlineStr">
        <is>
          <t>Description of goods or services</t>
        </is>
      </c>
      <c r="D19" s="30" t="inlineStr">
        <is>
          <t>HSN / SAC</t>
        </is>
      </c>
      <c r="E19" s="30" t="inlineStr">
        <is>
          <t>Qty</t>
        </is>
      </c>
      <c r="F19" s="30" t="inlineStr">
        <is>
          <t>Unit</t>
        </is>
      </c>
      <c r="G19" s="30" t="inlineStr">
        <is>
          <t>Rate</t>
        </is>
      </c>
      <c r="H19" s="30" t="inlineStr">
        <is>
          <t>Amount</t>
        </is>
      </c>
      <c r="I19" s="30" t="inlineStr">
        <is>
          <t>Disc %</t>
        </is>
      </c>
      <c r="J19" s="30" t="inlineStr">
        <is>
          <t>Disc amount</t>
        </is>
      </c>
      <c r="K19" s="30" t="inlineStr">
        <is>
          <t>Taxable value</t>
        </is>
      </c>
      <c r="L19" s="30" t="inlineStr">
        <is>
          <t>GST %</t>
        </is>
      </c>
      <c r="M19" s="30" t="inlineStr">
        <is>
          <t>Tax amount</t>
        </is>
      </c>
    </row>
    <row r="20" ht="27" customHeight="1">
      <c r="B20" s="31" t="n">
        <v>1</v>
      </c>
      <c r="C20" s="23" t="inlineStr">
        <is>
          <t>Executive office chair, mesh back, adjustable lumbar</t>
        </is>
      </c>
      <c r="D20" s="32" t="inlineStr">
        <is>
          <t>9401</t>
        </is>
      </c>
      <c r="E20" s="33" t="n">
        <v>40</v>
      </c>
      <c r="F20" s="34" t="inlineStr">
        <is>
          <t>Nos</t>
        </is>
      </c>
      <c r="G20" s="35" t="n">
        <v>7450</v>
      </c>
      <c r="H20" s="36">
        <f>IF(OR(E20="",G20=""),"",E20*G20)</f>
        <v/>
      </c>
      <c r="I20" s="37" t="n">
        <v>5</v>
      </c>
      <c r="J20" s="36">
        <f>IF(H20="","",H20*N(I20)/100)</f>
        <v/>
      </c>
      <c r="K20" s="36">
        <f>IF(H20="","",H20-J20)</f>
        <v/>
      </c>
      <c r="L20" s="37" t="n">
        <v>18</v>
      </c>
      <c r="M20" s="36">
        <f>IF(K20="","",K20*N(L20)/100)</f>
        <v/>
      </c>
    </row>
    <row r="21" ht="27" customHeight="1">
      <c r="B21" s="31" t="n">
        <v>2</v>
      </c>
      <c r="C21" s="23" t="inlineStr">
        <is>
          <t>Conference table, 12 seater, 3600x1200mm, laminate</t>
        </is>
      </c>
      <c r="D21" s="32" t="inlineStr">
        <is>
          <t>9403</t>
        </is>
      </c>
      <c r="E21" s="33" t="n">
        <v>3</v>
      </c>
      <c r="F21" s="34" t="inlineStr">
        <is>
          <t>Nos</t>
        </is>
      </c>
      <c r="G21" s="35" t="n">
        <v>48500</v>
      </c>
      <c r="H21" s="36">
        <f>IF(OR(E21="",G21=""),"",E21*G21)</f>
        <v/>
      </c>
      <c r="I21" s="37" t="n">
        <v>5</v>
      </c>
      <c r="J21" s="36">
        <f>IF(H21="","",H21*N(I21)/100)</f>
        <v/>
      </c>
      <c r="K21" s="36">
        <f>IF(H21="","",H21-J21)</f>
        <v/>
      </c>
      <c r="L21" s="37" t="n">
        <v>18</v>
      </c>
      <c r="M21" s="36">
        <f>IF(K21="","",K21*N(L21)/100)</f>
        <v/>
      </c>
    </row>
    <row r="22" ht="27" customHeight="1">
      <c r="B22" s="31" t="n">
        <v>3</v>
      </c>
      <c r="C22" s="23" t="inlineStr">
        <is>
          <t>Workstation, linear, 1200mm, with modesty panel</t>
        </is>
      </c>
      <c r="D22" s="32" t="inlineStr">
        <is>
          <t>9403</t>
        </is>
      </c>
      <c r="E22" s="33" t="n">
        <v>64</v>
      </c>
      <c r="F22" s="34" t="inlineStr">
        <is>
          <t>Nos</t>
        </is>
      </c>
      <c r="G22" s="35" t="n">
        <v>11200</v>
      </c>
      <c r="H22" s="36">
        <f>IF(OR(E22="",G22=""),"",E22*G22)</f>
        <v/>
      </c>
      <c r="I22" s="37" t="n">
        <v>7.5</v>
      </c>
      <c r="J22" s="36">
        <f>IF(H22="","",H22*N(I22)/100)</f>
        <v/>
      </c>
      <c r="K22" s="36">
        <f>IF(H22="","",H22-J22)</f>
        <v/>
      </c>
      <c r="L22" s="37" t="n">
        <v>18</v>
      </c>
      <c r="M22" s="36">
        <f>IF(K22="","",K22*N(L22)/100)</f>
        <v/>
      </c>
    </row>
    <row r="23" ht="27" customHeight="1">
      <c r="B23" s="31" t="n">
        <v>4</v>
      </c>
      <c r="C23" s="23" t="inlineStr">
        <is>
          <t>Storage pedestal, 3 drawer, lockable</t>
        </is>
      </c>
      <c r="D23" s="32" t="inlineStr">
        <is>
          <t>9403</t>
        </is>
      </c>
      <c r="E23" s="33" t="n">
        <v>64</v>
      </c>
      <c r="F23" s="34" t="inlineStr">
        <is>
          <t>Nos</t>
        </is>
      </c>
      <c r="G23" s="35" t="n">
        <v>4850</v>
      </c>
      <c r="H23" s="36">
        <f>IF(OR(E23="",G23=""),"",E23*G23)</f>
        <v/>
      </c>
      <c r="I23" s="37" t="n">
        <v>0</v>
      </c>
      <c r="J23" s="36">
        <f>IF(H23="","",H23*N(I23)/100)</f>
        <v/>
      </c>
      <c r="K23" s="36">
        <f>IF(H23="","",H23-J23)</f>
        <v/>
      </c>
      <c r="L23" s="37" t="n">
        <v>18</v>
      </c>
      <c r="M23" s="36">
        <f>IF(K23="","",K23*N(L23)/100)</f>
        <v/>
      </c>
    </row>
    <row r="24" ht="27" customHeight="1">
      <c r="B24" s="31" t="n">
        <v>5</v>
      </c>
      <c r="C24" s="23" t="inlineStr">
        <is>
          <t>Delivery, assembly and installation at site</t>
        </is>
      </c>
      <c r="D24" s="32" t="inlineStr">
        <is>
          <t>998739</t>
        </is>
      </c>
      <c r="E24" s="33" t="n">
        <v>1</v>
      </c>
      <c r="F24" s="34" t="inlineStr">
        <is>
          <t>Job</t>
        </is>
      </c>
      <c r="G24" s="35" t="n">
        <v>86000</v>
      </c>
      <c r="H24" s="36">
        <f>IF(OR(E24="",G24=""),"",E24*G24)</f>
        <v/>
      </c>
      <c r="I24" s="37" t="n">
        <v>0</v>
      </c>
      <c r="J24" s="36">
        <f>IF(H24="","",H24*N(I24)/100)</f>
        <v/>
      </c>
      <c r="K24" s="36">
        <f>IF(H24="","",H24-J24)</f>
        <v/>
      </c>
      <c r="L24" s="37" t="n">
        <v>18</v>
      </c>
      <c r="M24" s="36">
        <f>IF(K24="","",K24*N(L24)/100)</f>
        <v/>
      </c>
    </row>
    <row r="25">
      <c r="B25" s="31" t="n">
        <v>6</v>
      </c>
      <c r="C25" s="23" t="n"/>
      <c r="D25" s="32" t="n"/>
      <c r="E25" s="33" t="n"/>
      <c r="F25" s="34" t="n"/>
      <c r="G25" s="35" t="n"/>
      <c r="H25" s="36">
        <f>IF(OR(E25="",G25=""),"",E25*G25)</f>
        <v/>
      </c>
      <c r="I25" s="37" t="n"/>
      <c r="J25" s="36">
        <f>IF(H25="","",H25*N(I25)/100)</f>
        <v/>
      </c>
      <c r="K25" s="36">
        <f>IF(H25="","",H25-J25)</f>
        <v/>
      </c>
      <c r="L25" s="37" t="n"/>
      <c r="M25" s="36">
        <f>IF(K25="","",K25*N(L25)/100)</f>
        <v/>
      </c>
    </row>
    <row r="26">
      <c r="B26" s="31" t="n">
        <v>7</v>
      </c>
      <c r="C26" s="23" t="n"/>
      <c r="D26" s="32" t="n"/>
      <c r="E26" s="33" t="n"/>
      <c r="F26" s="34" t="n"/>
      <c r="G26" s="35" t="n"/>
      <c r="H26" s="36">
        <f>IF(OR(E26="",G26=""),"",E26*G26)</f>
        <v/>
      </c>
      <c r="I26" s="37" t="n"/>
      <c r="J26" s="36">
        <f>IF(H26="","",H26*N(I26)/100)</f>
        <v/>
      </c>
      <c r="K26" s="36">
        <f>IF(H26="","",H26-J26)</f>
        <v/>
      </c>
      <c r="L26" s="37" t="n"/>
      <c r="M26" s="36">
        <f>IF(K26="","",K26*N(L26)/100)</f>
        <v/>
      </c>
    </row>
    <row r="27">
      <c r="B27" s="31" t="n">
        <v>8</v>
      </c>
      <c r="C27" s="23" t="n"/>
      <c r="D27" s="32" t="n"/>
      <c r="E27" s="33" t="n"/>
      <c r="F27" s="34" t="n"/>
      <c r="G27" s="35" t="n"/>
      <c r="H27" s="36">
        <f>IF(OR(E27="",G27=""),"",E27*G27)</f>
        <v/>
      </c>
      <c r="I27" s="37" t="n"/>
      <c r="J27" s="36">
        <f>IF(H27="","",H27*N(I27)/100)</f>
        <v/>
      </c>
      <c r="K27" s="36">
        <f>IF(H27="","",H27-J27)</f>
        <v/>
      </c>
      <c r="L27" s="37" t="n"/>
      <c r="M27" s="36">
        <f>IF(K27="","",K27*N(L27)/100)</f>
        <v/>
      </c>
    </row>
    <row r="28">
      <c r="B28" s="31" t="n">
        <v>9</v>
      </c>
      <c r="C28" s="23" t="n"/>
      <c r="D28" s="32" t="n"/>
      <c r="E28" s="33" t="n"/>
      <c r="F28" s="34" t="n"/>
      <c r="G28" s="35" t="n"/>
      <c r="H28" s="36">
        <f>IF(OR(E28="",G28=""),"",E28*G28)</f>
        <v/>
      </c>
      <c r="I28" s="37" t="n"/>
      <c r="J28" s="36">
        <f>IF(H28="","",H28*N(I28)/100)</f>
        <v/>
      </c>
      <c r="K28" s="36">
        <f>IF(H28="","",H28-J28)</f>
        <v/>
      </c>
      <c r="L28" s="37" t="n"/>
      <c r="M28" s="36">
        <f>IF(K28="","",K28*N(L28)/100)</f>
        <v/>
      </c>
    </row>
    <row r="29">
      <c r="B29" s="31" t="n">
        <v>10</v>
      </c>
      <c r="C29" s="23" t="n"/>
      <c r="D29" s="32" t="n"/>
      <c r="E29" s="33" t="n"/>
      <c r="F29" s="34" t="n"/>
      <c r="G29" s="35" t="n"/>
      <c r="H29" s="36">
        <f>IF(OR(E29="",G29=""),"",E29*G29)</f>
        <v/>
      </c>
      <c r="I29" s="37" t="n"/>
      <c r="J29" s="36">
        <f>IF(H29="","",H29*N(I29)/100)</f>
        <v/>
      </c>
      <c r="K29" s="36">
        <f>IF(H29="","",H29-J29)</f>
        <v/>
      </c>
      <c r="L29" s="37" t="n"/>
      <c r="M29" s="36">
        <f>IF(K29="","",K29*N(L29)/100)</f>
        <v/>
      </c>
    </row>
    <row r="30">
      <c r="B30" s="31" t="n">
        <v>11</v>
      </c>
      <c r="C30" s="23" t="n"/>
      <c r="D30" s="32" t="n"/>
      <c r="E30" s="33" t="n"/>
      <c r="F30" s="34" t="n"/>
      <c r="G30" s="35" t="n"/>
      <c r="H30" s="36">
        <f>IF(OR(E30="",G30=""),"",E30*G30)</f>
        <v/>
      </c>
      <c r="I30" s="37" t="n"/>
      <c r="J30" s="36">
        <f>IF(H30="","",H30*N(I30)/100)</f>
        <v/>
      </c>
      <c r="K30" s="36">
        <f>IF(H30="","",H30-J30)</f>
        <v/>
      </c>
      <c r="L30" s="37" t="n"/>
      <c r="M30" s="36">
        <f>IF(K30="","",K30*N(L30)/100)</f>
        <v/>
      </c>
    </row>
    <row r="31">
      <c r="B31" s="31" t="n">
        <v>12</v>
      </c>
      <c r="C31" s="23" t="n"/>
      <c r="D31" s="32" t="n"/>
      <c r="E31" s="33" t="n"/>
      <c r="F31" s="34" t="n"/>
      <c r="G31" s="35" t="n"/>
      <c r="H31" s="36">
        <f>IF(OR(E31="",G31=""),"",E31*G31)</f>
        <v/>
      </c>
      <c r="I31" s="37" t="n"/>
      <c r="J31" s="36">
        <f>IF(H31="","",H31*N(I31)/100)</f>
        <v/>
      </c>
      <c r="K31" s="36">
        <f>IF(H31="","",H31-J31)</f>
        <v/>
      </c>
      <c r="L31" s="37" t="n"/>
      <c r="M31" s="36">
        <f>IF(K31="","",K31*N(L31)/100)</f>
        <v/>
      </c>
    </row>
    <row r="32">
      <c r="B32" s="38" t="inlineStr">
        <is>
          <t xml:space="preserve">  TOTALS</t>
        </is>
      </c>
      <c r="C32" s="39" t="n"/>
      <c r="D32" s="39" t="n"/>
      <c r="E32" s="39" t="n"/>
      <c r="F32" s="39" t="n"/>
      <c r="G32" s="39" t="n"/>
      <c r="H32" s="39" t="n"/>
      <c r="I32" s="39" t="n"/>
      <c r="J32" s="30" t="inlineStr">
        <is>
          <t>Gross</t>
        </is>
      </c>
      <c r="K32" s="30" t="inlineStr">
        <is>
          <t>Discount</t>
        </is>
      </c>
      <c r="L32" s="30" t="inlineStr">
        <is>
          <t>Taxable</t>
        </is>
      </c>
      <c r="M32" s="30" t="inlineStr">
        <is>
          <t>Tax</t>
        </is>
      </c>
    </row>
    <row r="33">
      <c r="B33" s="40" t="n"/>
      <c r="C33" s="27" t="n"/>
      <c r="D33" s="27" t="n"/>
      <c r="E33" s="27" t="n"/>
      <c r="F33" s="27" t="n"/>
      <c r="G33" s="27" t="n"/>
      <c r="H33" s="27" t="n"/>
      <c r="I33" s="27" t="n"/>
      <c r="J33" s="41">
        <f>IF(COUNT(H20:H31)&gt;0,SUM(H20:H31),"")</f>
        <v/>
      </c>
      <c r="K33" s="41">
        <f>IF(COUNT(H20:H31)&gt;0,SUM(J20:J31),"")</f>
        <v/>
      </c>
      <c r="L33" s="41">
        <f>IF(COUNT(H20:H31)&gt;0,SUM(K20:K31),"")</f>
        <v/>
      </c>
      <c r="M33" s="41">
        <f>IF(COUNT(H20:H31)&gt;0,SUM(M20:M31),"")</f>
        <v/>
      </c>
    </row>
    <row r="34">
      <c r="B34" s="42" t="inlineStr"/>
      <c r="C34" s="43" t="n"/>
      <c r="D34" s="43" t="n"/>
      <c r="E34" s="43" t="n"/>
      <c r="F34" s="43" t="n"/>
      <c r="G34" s="43" t="n"/>
      <c r="H34" s="43" t="n"/>
      <c r="I34" s="43" t="n"/>
      <c r="J34" s="44" t="inlineStr">
        <is>
          <t>CGST</t>
        </is>
      </c>
      <c r="K34" s="43" t="n"/>
      <c r="L34" s="43" t="n"/>
      <c r="M34" s="45">
        <f>IF(NOT(COUNT(H20:H31)&gt;0),"",IF(C16="Intra-State (CGST + SGST)",N(M33)/2,0))</f>
        <v/>
      </c>
    </row>
    <row r="35">
      <c r="B35" s="42" t="inlineStr"/>
      <c r="C35" s="43" t="n"/>
      <c r="D35" s="43" t="n"/>
      <c r="E35" s="43" t="n"/>
      <c r="F35" s="43" t="n"/>
      <c r="G35" s="43" t="n"/>
      <c r="H35" s="43" t="n"/>
      <c r="I35" s="43" t="n"/>
      <c r="J35" s="44" t="inlineStr">
        <is>
          <t>SGST</t>
        </is>
      </c>
      <c r="K35" s="43" t="n"/>
      <c r="L35" s="43" t="n"/>
      <c r="M35" s="45">
        <f>IF(NOT(COUNT(H20:H31)&gt;0),"",IF(C16="Intra-State (CGST + SGST)",N(M33)/2,0))</f>
        <v/>
      </c>
    </row>
    <row r="36">
      <c r="B36" s="42" t="inlineStr"/>
      <c r="C36" s="43" t="n"/>
      <c r="D36" s="43" t="n"/>
      <c r="E36" s="43" t="n"/>
      <c r="F36" s="43" t="n"/>
      <c r="G36" s="43" t="n"/>
      <c r="H36" s="43" t="n"/>
      <c r="I36" s="43" t="n"/>
      <c r="J36" s="44" t="inlineStr">
        <is>
          <t>IGST</t>
        </is>
      </c>
      <c r="K36" s="43" t="n"/>
      <c r="L36" s="43" t="n"/>
      <c r="M36" s="45">
        <f>IF(NOT(COUNT(H20:H31)&gt;0),"",IF(C16="Intra-State (CGST + SGST)",0,N(M33)))</f>
        <v/>
      </c>
    </row>
    <row r="37">
      <c r="B37" s="46" t="inlineStr"/>
      <c r="C37" s="27" t="n"/>
      <c r="D37" s="27" t="n"/>
      <c r="E37" s="27" t="n"/>
      <c r="F37" s="27" t="n"/>
      <c r="G37" s="27" t="n"/>
      <c r="H37" s="27" t="n"/>
      <c r="I37" s="27" t="n"/>
      <c r="J37" s="47" t="inlineStr">
        <is>
          <t>Total before rounding</t>
        </is>
      </c>
      <c r="K37" s="27" t="n"/>
      <c r="L37" s="27" t="n"/>
      <c r="M37" s="41">
        <f>IF(NOT(COUNT(H20:H31)&gt;0),"",N(L33)+N(M33))</f>
        <v/>
      </c>
    </row>
    <row r="38">
      <c r="B38" s="42" t="inlineStr"/>
      <c r="C38" s="43" t="n"/>
      <c r="D38" s="43" t="n"/>
      <c r="E38" s="43" t="n"/>
      <c r="F38" s="43" t="n"/>
      <c r="G38" s="43" t="n"/>
      <c r="H38" s="43" t="n"/>
      <c r="I38" s="43" t="n"/>
      <c r="J38" s="44" t="inlineStr">
        <is>
          <t>Round off</t>
        </is>
      </c>
      <c r="K38" s="43" t="n"/>
      <c r="L38" s="43" t="n"/>
      <c r="M38" s="45">
        <f>IF(NOT(COUNT(H20:H31)&gt;0),"",ROUND(N(M37),0)-N(M37))</f>
        <v/>
      </c>
    </row>
    <row r="39">
      <c r="B39" s="48" t="inlineStr"/>
      <c r="C39" s="49" t="n"/>
      <c r="D39" s="49" t="n"/>
      <c r="E39" s="49" t="n"/>
      <c r="F39" s="49" t="n"/>
      <c r="G39" s="49" t="n"/>
      <c r="H39" s="49" t="n"/>
      <c r="I39" s="49" t="n"/>
      <c r="J39" s="50" t="inlineStr">
        <is>
          <t>GRAND TOTAL</t>
        </is>
      </c>
      <c r="K39" s="49" t="n"/>
      <c r="L39" s="49" t="n"/>
      <c r="M39" s="51">
        <f>IF(NOT(COUNT(H20:H31)&gt;0),"",ROUND(N(M37),0))</f>
        <v/>
      </c>
    </row>
    <row r="40"/>
    <row r="41" ht="27" customHeight="1">
      <c r="B41" s="22" t="inlineStr">
        <is>
          <t>Amount in words</t>
        </is>
      </c>
      <c r="C41" s="52" t="n"/>
      <c r="D41" s="52" t="n"/>
      <c r="E41" s="52" t="n"/>
      <c r="F41" s="52" t="n"/>
      <c r="G41" s="52" t="n"/>
      <c r="H41" s="52" t="n"/>
      <c r="I41" s="52" t="n"/>
      <c r="J41" s="23" t="inlineStr">
        <is>
          <t>Rupees Seventeen Lakh Forty Seven Thousand Three Hundred and Three only</t>
        </is>
      </c>
      <c r="K41" s="19" t="n"/>
      <c r="L41" s="19" t="n"/>
      <c r="M41" s="19" t="n"/>
      <c r="P41" s="20" t="inlineStr">
        <is>
          <t>Type the amount in words yourself and check it against the grand total. Excel has no built-in function for Indian words, and a macro that writes it would make this file a .xlsm your email filter may strip.</t>
        </is>
      </c>
    </row>
    <row r="42"/>
    <row r="43">
      <c r="B43" s="4" t="inlineStr">
        <is>
          <t xml:space="preserve">  TAX WORDING  (section 14, CGST Act: a quotation is not a rate lock)</t>
        </is>
      </c>
      <c r="C43" s="21" t="n"/>
      <c r="D43" s="21" t="n"/>
      <c r="E43" s="21" t="n"/>
      <c r="F43" s="21" t="n"/>
      <c r="G43" s="21" t="n"/>
      <c r="H43" s="21" t="n"/>
      <c r="I43" s="21" t="n"/>
      <c r="J43" s="21" t="n"/>
      <c r="K43" s="21" t="n"/>
      <c r="L43" s="21" t="n"/>
      <c r="M43" s="21" t="n"/>
    </row>
    <row r="44">
      <c r="B44" s="23" t="inlineStr">
        <is>
          <t>GST extra as applicable at the rate ruling on the date of supply</t>
        </is>
      </c>
      <c r="C44" s="19" t="n"/>
      <c r="D44" s="19" t="n"/>
      <c r="E44" s="19" t="n"/>
      <c r="F44" s="19" t="n"/>
      <c r="G44" s="19" t="n"/>
      <c r="H44" s="19" t="n"/>
      <c r="I44" s="19" t="n"/>
      <c r="J44" s="19" t="n"/>
      <c r="K44" s="19" t="n"/>
      <c r="L44" s="19" t="n"/>
      <c r="M44" s="19" t="n"/>
    </row>
    <row r="45">
      <c r="P45" s="20" t="inlineStr">
        <is>
          <t>Section 14 fixes the applicable rate by the invoice and payment dates, not by the date of this quotation, so quoting tax as extra keeps that risk with the price it belongs to. Quoting tax-inclusive means you absorb a rate rise yourself, which is why both wordings here quote it as extra. To quote one tax-inclusive figure, say so in the terms and work the tax back out before you invoice.</t>
        </is>
      </c>
    </row>
    <row r="46"/>
    <row r="47">
      <c r="B47" s="4" t="inlineStr">
        <is>
          <t xml:space="preserve">  TERMS AND CONDITIONS</t>
        </is>
      </c>
      <c r="C47" s="21" t="n"/>
      <c r="D47" s="21" t="n"/>
      <c r="E47" s="21" t="n"/>
      <c r="F47" s="21" t="n"/>
      <c r="G47" s="21" t="n"/>
      <c r="H47" s="21" t="n"/>
      <c r="I47" s="21" t="n"/>
      <c r="J47" s="21" t="n"/>
      <c r="K47" s="21" t="n"/>
      <c r="L47" s="21" t="n"/>
      <c r="M47" s="21" t="n"/>
    </row>
    <row r="48">
      <c r="B48" s="23" t="inlineStr">
        <is>
          <t>1.  Validity: this quotation is open for acceptance for 15 days from its date and lapses thereafter.</t>
        </is>
      </c>
      <c r="C48" s="19" t="n"/>
      <c r="D48" s="19" t="n"/>
      <c r="E48" s="19" t="n"/>
      <c r="F48" s="19" t="n"/>
      <c r="G48" s="19" t="n"/>
      <c r="H48" s="19" t="n"/>
      <c r="I48" s="19" t="n"/>
      <c r="J48" s="19" t="n"/>
      <c r="K48" s="19" t="n"/>
      <c r="L48" s="19" t="n"/>
      <c r="M48" s="19" t="n"/>
    </row>
    <row r="49">
      <c r="B49" s="23" t="inlineStr">
        <is>
          <t>2.  Taxes: GST extra as applicable at the rate ruling on the date of supply.</t>
        </is>
      </c>
      <c r="C49" s="19" t="n"/>
      <c r="D49" s="19" t="n"/>
      <c r="E49" s="19" t="n"/>
      <c r="F49" s="19" t="n"/>
      <c r="G49" s="19" t="n"/>
      <c r="H49" s="19" t="n"/>
      <c r="I49" s="19" t="n"/>
      <c r="J49" s="19" t="n"/>
      <c r="K49" s="19" t="n"/>
      <c r="L49" s="19" t="n"/>
      <c r="M49" s="19" t="n"/>
    </row>
    <row r="50">
      <c r="B50" s="23" t="inlineStr">
        <is>
          <t>3.  Payment: 40% with the order, balance before dispatch. Interest at 1.5% per month on sums overdue beyond 15 days.</t>
        </is>
      </c>
      <c r="C50" s="19" t="n"/>
      <c r="D50" s="19" t="n"/>
      <c r="E50" s="19" t="n"/>
      <c r="F50" s="19" t="n"/>
      <c r="G50" s="19" t="n"/>
      <c r="H50" s="19" t="n"/>
      <c r="I50" s="19" t="n"/>
      <c r="J50" s="19" t="n"/>
      <c r="K50" s="19" t="n"/>
      <c r="L50" s="19" t="n"/>
      <c r="M50" s="19" t="n"/>
    </row>
    <row r="51">
      <c r="B51" s="23" t="inlineStr">
        <is>
          <t>4.  Delivery: 4 to 6 weeks from receipt of a confirmed order and the advance, at the site named above.</t>
        </is>
      </c>
      <c r="C51" s="19" t="n"/>
      <c r="D51" s="19" t="n"/>
      <c r="E51" s="19" t="n"/>
      <c r="F51" s="19" t="n"/>
      <c r="G51" s="19" t="n"/>
      <c r="H51" s="19" t="n"/>
      <c r="I51" s="19" t="n"/>
      <c r="J51" s="19" t="n"/>
      <c r="K51" s="19" t="n"/>
      <c r="L51" s="19" t="n"/>
      <c r="M51" s="19" t="n"/>
    </row>
    <row r="52">
      <c r="B52" s="23" t="inlineStr">
        <is>
          <t>5.  Variation: quantities and finishes are as listed. Any change will be re-quoted before it is supplied.</t>
        </is>
      </c>
      <c r="C52" s="19" t="n"/>
      <c r="D52" s="19" t="n"/>
      <c r="E52" s="19" t="n"/>
      <c r="F52" s="19" t="n"/>
      <c r="G52" s="19" t="n"/>
      <c r="H52" s="19" t="n"/>
      <c r="I52" s="19" t="n"/>
      <c r="J52" s="19" t="n"/>
      <c r="K52" s="19" t="n"/>
      <c r="L52" s="19" t="n"/>
      <c r="M52" s="19" t="n"/>
    </row>
    <row r="53">
      <c r="B53" s="23" t="inlineStr">
        <is>
          <t>6.  Acceptance: by email to sales@shreebalajifurnitures.example quoting the number above, or by a signed copy of this document.</t>
        </is>
      </c>
      <c r="C53" s="19" t="n"/>
      <c r="D53" s="19" t="n"/>
      <c r="E53" s="19" t="n"/>
      <c r="F53" s="19" t="n"/>
      <c r="G53" s="19" t="n"/>
      <c r="H53" s="19" t="n"/>
      <c r="I53" s="19" t="n"/>
      <c r="J53" s="19" t="n"/>
      <c r="K53" s="19" t="n"/>
      <c r="L53" s="19" t="n"/>
      <c r="M53" s="19" t="n"/>
    </row>
    <row r="54">
      <c r="B54" s="23" t="inlineStr">
        <is>
          <t>7.  Jurisdiction: courts at Ahmedabad.</t>
        </is>
      </c>
      <c r="C54" s="19" t="n"/>
      <c r="D54" s="19" t="n"/>
      <c r="E54" s="19" t="n"/>
      <c r="F54" s="19" t="n"/>
      <c r="G54" s="19" t="n"/>
      <c r="H54" s="19" t="n"/>
      <c r="I54" s="19" t="n"/>
      <c r="J54" s="19" t="n"/>
      <c r="K54" s="19" t="n"/>
      <c r="L54" s="19" t="n"/>
      <c r="M54" s="19" t="n"/>
    </row>
    <row r="55">
      <c r="B55" s="23" t="n"/>
      <c r="C55" s="19" t="n"/>
      <c r="D55" s="19" t="n"/>
      <c r="E55" s="19" t="n"/>
      <c r="F55" s="19" t="n"/>
      <c r="G55" s="19" t="n"/>
      <c r="H55" s="19" t="n"/>
      <c r="I55" s="19" t="n"/>
      <c r="J55" s="19" t="n"/>
      <c r="K55" s="19" t="n"/>
      <c r="L55" s="19" t="n"/>
      <c r="M55" s="19" t="n"/>
    </row>
    <row r="56">
      <c r="P56" s="20" t="inlineStr">
        <is>
          <t>Clauses to paste in are on the Terms Library sheet, each with the reason it is worded that way.</t>
        </is>
      </c>
    </row>
    <row r="57"/>
    <row r="58">
      <c r="B58" s="4" t="inlineStr">
        <is>
          <t xml:space="preserve">  ACCEPTANCE  (section 7, Indian Contract Act 1872)</t>
        </is>
      </c>
      <c r="C58" s="21" t="n"/>
      <c r="D58" s="21" t="n"/>
      <c r="E58" s="21" t="n"/>
      <c r="F58" s="21" t="n"/>
      <c r="G58" s="21" t="n"/>
      <c r="H58" s="21" t="n"/>
      <c r="I58" s="21" t="n"/>
      <c r="J58" s="21" t="n"/>
      <c r="K58" s="21" t="n"/>
      <c r="L58" s="21" t="n"/>
      <c r="M58" s="21" t="n"/>
    </row>
    <row r="59" ht="27" customHeight="1">
      <c r="B59" s="53" t="inlineStr">
        <is>
          <t>To accept, sign below and return this page, or reply by email quoting the quotation number. Acceptance must be absolute and unqualified. Any change to price, quantity, specification or terms is a counter-offer and does not bind us until we confirm it in writing.</t>
        </is>
      </c>
      <c r="C59" s="54" t="n"/>
      <c r="D59" s="54" t="n"/>
      <c r="E59" s="54" t="n"/>
      <c r="F59" s="54" t="n"/>
      <c r="G59" s="54" t="n"/>
      <c r="H59" s="54" t="n"/>
      <c r="I59" s="54" t="n"/>
      <c r="J59" s="54" t="n"/>
      <c r="K59" s="54" t="n"/>
      <c r="L59" s="54" t="n"/>
      <c r="M59" s="54" t="n"/>
    </row>
    <row r="60">
      <c r="B60" s="22" t="inlineStr">
        <is>
          <t>Accepted for and on behalf of</t>
        </is>
      </c>
      <c r="C60" s="52" t="n"/>
      <c r="D60" s="52" t="n"/>
      <c r="E60" s="23" t="n"/>
      <c r="F60" s="19" t="n"/>
      <c r="G60" s="19" t="n"/>
      <c r="H60" s="19" t="n"/>
      <c r="I60" s="22" t="inlineStr">
        <is>
          <t>Date</t>
        </is>
      </c>
      <c r="J60" s="52" t="n"/>
      <c r="K60" s="24" t="n"/>
      <c r="L60" s="19" t="n"/>
      <c r="M60" s="19" t="n"/>
    </row>
    <row r="61">
      <c r="B61" s="22" t="inlineStr">
        <is>
          <t>Name and designation</t>
        </is>
      </c>
      <c r="C61" s="52" t="n"/>
      <c r="D61" s="52" t="n"/>
      <c r="E61" s="23" t="n"/>
      <c r="F61" s="19" t="n"/>
      <c r="G61" s="19" t="n"/>
      <c r="H61" s="19" t="n"/>
      <c r="I61" s="22" t="inlineStr">
        <is>
          <t>Signature / seal</t>
        </is>
      </c>
      <c r="J61" s="52" t="n"/>
      <c r="K61" s="23" t="n"/>
      <c r="L61" s="19" t="n"/>
      <c r="M61" s="19" t="n"/>
    </row>
    <row r="62">
      <c r="B62" s="13">
        <f>IF(C7="","For us: ____________________   |   Authorised signatory ____________________","For us: "&amp;C7&amp;"   |   Authorised signatory ____________________")</f>
        <v/>
      </c>
      <c r="C62" s="43" t="n"/>
      <c r="D62" s="43" t="n"/>
      <c r="E62" s="43" t="n"/>
      <c r="F62" s="43" t="n"/>
      <c r="G62" s="43" t="n"/>
      <c r="H62" s="43" t="n"/>
      <c r="I62" s="43" t="n"/>
      <c r="J62" s="43" t="n"/>
      <c r="K62" s="43" t="n"/>
      <c r="L62" s="43" t="n"/>
      <c r="M62" s="43" t="n"/>
    </row>
    <row r="63"/>
    <row r="64">
      <c r="B64" s="10" t="inlineStr">
        <is>
          <t>This is a quotation, not a tax invoice. It confers no input tax credit. A tax invoice under section 31 of the CGST Act will follow the supply.</t>
        </is>
      </c>
      <c r="C64" s="55" t="n"/>
      <c r="D64" s="55" t="n"/>
      <c r="E64" s="55" t="n"/>
      <c r="F64" s="55" t="n"/>
      <c r="G64" s="55" t="n"/>
      <c r="H64" s="55" t="n"/>
      <c r="I64" s="55" t="n"/>
      <c r="J64" s="55" t="n"/>
      <c r="K64" s="55" t="n"/>
      <c r="L64" s="55" t="n"/>
      <c r="M64" s="55" t="n"/>
    </row>
    <row r="65">
      <c r="B65" s="12"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66">
    <mergeCell ref="I9:M9"/>
    <mergeCell ref="B2:G2"/>
    <mergeCell ref="C16:E16"/>
    <mergeCell ref="B48:M48"/>
    <mergeCell ref="B60:D60"/>
    <mergeCell ref="E61:H61"/>
    <mergeCell ref="B61:D61"/>
    <mergeCell ref="J36:L36"/>
    <mergeCell ref="K60:M60"/>
    <mergeCell ref="C14:D14"/>
    <mergeCell ref="I11:M11"/>
    <mergeCell ref="J35:L35"/>
    <mergeCell ref="B13:M13"/>
    <mergeCell ref="I61:J61"/>
    <mergeCell ref="B44:M44"/>
    <mergeCell ref="H2:M2"/>
    <mergeCell ref="B53:M53"/>
    <mergeCell ref="B52:M52"/>
    <mergeCell ref="C4:D4"/>
    <mergeCell ref="B43:M43"/>
    <mergeCell ref="I7:M7"/>
    <mergeCell ref="B39:I39"/>
    <mergeCell ref="C10:G10"/>
    <mergeCell ref="K61:M61"/>
    <mergeCell ref="B32:I32"/>
    <mergeCell ref="L14:M14"/>
    <mergeCell ref="B49:M49"/>
    <mergeCell ref="C9:G9"/>
    <mergeCell ref="B65:M65"/>
    <mergeCell ref="B6:G6"/>
    <mergeCell ref="B55:M55"/>
    <mergeCell ref="G16:I16"/>
    <mergeCell ref="B64:M64"/>
    <mergeCell ref="B15:M15"/>
    <mergeCell ref="B35:I35"/>
    <mergeCell ref="B51:M51"/>
    <mergeCell ref="B38:I38"/>
    <mergeCell ref="J41:M41"/>
    <mergeCell ref="B34:I34"/>
    <mergeCell ref="C11:G11"/>
    <mergeCell ref="J39:L39"/>
    <mergeCell ref="B50:M50"/>
    <mergeCell ref="B37:I37"/>
    <mergeCell ref="I14:J14"/>
    <mergeCell ref="K16:M16"/>
    <mergeCell ref="C8:G8"/>
    <mergeCell ref="I8:M8"/>
    <mergeCell ref="B47:M47"/>
    <mergeCell ref="B54:M54"/>
    <mergeCell ref="C7:G7"/>
    <mergeCell ref="J38:L38"/>
    <mergeCell ref="E60:H60"/>
    <mergeCell ref="B62:M62"/>
    <mergeCell ref="B3:M3"/>
    <mergeCell ref="B33:I33"/>
    <mergeCell ref="B59:M59"/>
    <mergeCell ref="J37:L37"/>
    <mergeCell ref="I10:M10"/>
    <mergeCell ref="B36:I36"/>
    <mergeCell ref="F14:G14"/>
    <mergeCell ref="B18:M18"/>
    <mergeCell ref="J34:L34"/>
    <mergeCell ref="B58:M58"/>
    <mergeCell ref="B41:I41"/>
    <mergeCell ref="I60:J60"/>
    <mergeCell ref="H6:M6"/>
  </mergeCells>
  <dataValidations count="64">
    <dataValidation sqref="C4" showDropDown="0" showInputMessage="0" showErrorMessage="0" allowBlank="0" type="list">
      <formula1>Lists!$A$2:$A$3</formula1>
    </dataValidation>
    <dataValidation sqref="C16" showDropDown="0" showInputMessage="0" showErrorMessage="0" allowBlank="0" type="list">
      <formula1>Lists!$A$6:$A$7</formula1>
    </dataValidation>
    <dataValidation sqref="F20" showDropDown="0" showInputMessage="0" showErrorMessage="0" allowBlank="1" type="list">
      <formula1>Lists!$A$20:$A$36</formula1>
    </dataValidation>
    <dataValidation sqref="L20" showDropDown="0" showInputMessage="0" showErrorMessage="0" allowBlank="1" type="list">
      <formula1>Lists!$A$11:$A$17</formula1>
    </dataValidation>
    <dataValidation sqref="I20" showDropDown="0" showInputMessage="0" showErrorMessage="1" allowBlank="1" errorTitle="Discount out of range" error="A line discount must be between 0 and 100 percent." type="decimal" operator="between">
      <formula1>0</formula1>
      <formula2>100</formula2>
    </dataValidation>
    <dataValidation sqref="E20" showDropDown="0" showInputMessage="0" showErrorMessage="1" allowBlank="1" errorTitle="Quantity must be positive" error="Enter a quantity greater than zero. A zero-quantity line should be deleted, not quoted." type="decimal" operator="greaterThan">
      <formula1>0</formula1>
    </dataValidation>
    <dataValidation sqref="G20" showDropDown="0" showInputMessage="0" showErrorMessage="1" allowBlank="1" errorTitle="Rate cannot be negative" error="Enter a rate of zero or more. Use the discount column to reduce a price." type="decimal" operator="greaterThanOrEqual">
      <formula1>0</formula1>
    </dataValidation>
    <dataValidation sqref="F21" showDropDown="0" showInputMessage="0" showErrorMessage="0" allowBlank="1" type="list">
      <formula1>Lists!$A$20:$A$36</formula1>
    </dataValidation>
    <dataValidation sqref="L21" showDropDown="0" showInputMessage="0" showErrorMessage="0" allowBlank="1" type="list">
      <formula1>Lists!$A$11:$A$17</formula1>
    </dataValidation>
    <dataValidation sqref="I21" showDropDown="0" showInputMessage="0" showErrorMessage="1" allowBlank="1" errorTitle="Discount out of range" error="A line discount must be between 0 and 100 percent." type="decimal" operator="between">
      <formula1>0</formula1>
      <formula2>100</formula2>
    </dataValidation>
    <dataValidation sqref="E21" showDropDown="0" showInputMessage="0" showErrorMessage="1" allowBlank="1" errorTitle="Quantity must be positive" error="Enter a quantity greater than zero. A zero-quantity line should be deleted, not quoted." type="decimal" operator="greaterThan">
      <formula1>0</formula1>
    </dataValidation>
    <dataValidation sqref="G21" showDropDown="0" showInputMessage="0" showErrorMessage="1" allowBlank="1" errorTitle="Rate cannot be negative" error="Enter a rate of zero or more. Use the discount column to reduce a price." type="decimal" operator="greaterThanOrEqual">
      <formula1>0</formula1>
    </dataValidation>
    <dataValidation sqref="F22" showDropDown="0" showInputMessage="0" showErrorMessage="0" allowBlank="1" type="list">
      <formula1>Lists!$A$20:$A$36</formula1>
    </dataValidation>
    <dataValidation sqref="L22" showDropDown="0" showInputMessage="0" showErrorMessage="0" allowBlank="1" type="list">
      <formula1>Lists!$A$11:$A$17</formula1>
    </dataValidation>
    <dataValidation sqref="I22" showDropDown="0" showInputMessage="0" showErrorMessage="1" allowBlank="1" errorTitle="Discount out of range" error="A line discount must be between 0 and 100 percent." type="decimal" operator="between">
      <formula1>0</formula1>
      <formula2>100</formula2>
    </dataValidation>
    <dataValidation sqref="E22" showDropDown="0" showInputMessage="0" showErrorMessage="1" allowBlank="1" errorTitle="Quantity must be positive" error="Enter a quantity greater than zero. A zero-quantity line should be deleted, not quoted." type="decimal" operator="greaterThan">
      <formula1>0</formula1>
    </dataValidation>
    <dataValidation sqref="G22" showDropDown="0" showInputMessage="0" showErrorMessage="1" allowBlank="1" errorTitle="Rate cannot be negative" error="Enter a rate of zero or more. Use the discount column to reduce a price." type="decimal" operator="greaterThanOrEqual">
      <formula1>0</formula1>
    </dataValidation>
    <dataValidation sqref="F23" showDropDown="0" showInputMessage="0" showErrorMessage="0" allowBlank="1" type="list">
      <formula1>Lists!$A$20:$A$36</formula1>
    </dataValidation>
    <dataValidation sqref="L23" showDropDown="0" showInputMessage="0" showErrorMessage="0" allowBlank="1" type="list">
      <formula1>Lists!$A$11:$A$17</formula1>
    </dataValidation>
    <dataValidation sqref="I23" showDropDown="0" showInputMessage="0" showErrorMessage="1" allowBlank="1" errorTitle="Discount out of range" error="A line discount must be between 0 and 100 percent." type="decimal" operator="between">
      <formula1>0</formula1>
      <formula2>100</formula2>
    </dataValidation>
    <dataValidation sqref="E23" showDropDown="0" showInputMessage="0" showErrorMessage="1" allowBlank="1" errorTitle="Quantity must be positive" error="Enter a quantity greater than zero. A zero-quantity line should be deleted, not quoted." type="decimal" operator="greaterThan">
      <formula1>0</formula1>
    </dataValidation>
    <dataValidation sqref="G23" showDropDown="0" showInputMessage="0" showErrorMessage="1" allowBlank="1" errorTitle="Rate cannot be negative" error="Enter a rate of zero or more. Use the discount column to reduce a price." type="decimal" operator="greaterThanOrEqual">
      <formula1>0</formula1>
    </dataValidation>
    <dataValidation sqref="F24" showDropDown="0" showInputMessage="0" showErrorMessage="0" allowBlank="1" type="list">
      <formula1>Lists!$A$20:$A$36</formula1>
    </dataValidation>
    <dataValidation sqref="L24" showDropDown="0" showInputMessage="0" showErrorMessage="0" allowBlank="1" type="list">
      <formula1>Lists!$A$11:$A$17</formula1>
    </dataValidation>
    <dataValidation sqref="I24" showDropDown="0" showInputMessage="0" showErrorMessage="1" allowBlank="1" errorTitle="Discount out of range" error="A line discount must be between 0 and 100 percent." type="decimal" operator="between">
      <formula1>0</formula1>
      <formula2>100</formula2>
    </dataValidation>
    <dataValidation sqref="E24" showDropDown="0" showInputMessage="0" showErrorMessage="1" allowBlank="1" errorTitle="Quantity must be positive" error="Enter a quantity greater than zero. A zero-quantity line should be deleted, not quoted." type="decimal" operator="greaterThan">
      <formula1>0</formula1>
    </dataValidation>
    <dataValidation sqref="G24" showDropDown="0" showInputMessage="0" showErrorMessage="1" allowBlank="1" errorTitle="Rate cannot be negative" error="Enter a rate of zero or more. Use the discount column to reduce a price." type="decimal" operator="greaterThanOrEqual">
      <formula1>0</formula1>
    </dataValidation>
    <dataValidation sqref="F25" showDropDown="0" showInputMessage="0" showErrorMessage="0" allowBlank="1" type="list">
      <formula1>Lists!$A$20:$A$36</formula1>
    </dataValidation>
    <dataValidation sqref="L25" showDropDown="0" showInputMessage="0" showErrorMessage="0" allowBlank="1" type="list">
      <formula1>Lists!$A$11:$A$17</formula1>
    </dataValidation>
    <dataValidation sqref="I25" showDropDown="0" showInputMessage="0" showErrorMessage="1" allowBlank="1" errorTitle="Discount out of range" error="A line discount must be between 0 and 100 percent." type="decimal" operator="between">
      <formula1>0</formula1>
      <formula2>100</formula2>
    </dataValidation>
    <dataValidation sqref="E25" showDropDown="0" showInputMessage="0" showErrorMessage="1" allowBlank="1" errorTitle="Quantity must be positive" error="Enter a quantity greater than zero. A zero-quantity line should be deleted, not quoted." type="decimal" operator="greaterThan">
      <formula1>0</formula1>
    </dataValidation>
    <dataValidation sqref="G25" showDropDown="0" showInputMessage="0" showErrorMessage="1" allowBlank="1" errorTitle="Rate cannot be negative" error="Enter a rate of zero or more. Use the discount column to reduce a price." type="decimal" operator="greaterThanOrEqual">
      <formula1>0</formula1>
    </dataValidation>
    <dataValidation sqref="F26" showDropDown="0" showInputMessage="0" showErrorMessage="0" allowBlank="1" type="list">
      <formula1>Lists!$A$20:$A$36</formula1>
    </dataValidation>
    <dataValidation sqref="L26" showDropDown="0" showInputMessage="0" showErrorMessage="0" allowBlank="1" type="list">
      <formula1>Lists!$A$11:$A$17</formula1>
    </dataValidation>
    <dataValidation sqref="I26" showDropDown="0" showInputMessage="0" showErrorMessage="1" allowBlank="1" errorTitle="Discount out of range" error="A line discount must be between 0 and 100 percent." type="decimal" operator="between">
      <formula1>0</formula1>
      <formula2>100</formula2>
    </dataValidation>
    <dataValidation sqref="E26" showDropDown="0" showInputMessage="0" showErrorMessage="1" allowBlank="1" errorTitle="Quantity must be positive" error="Enter a quantity greater than zero. A zero-quantity line should be deleted, not quoted." type="decimal" operator="greaterThan">
      <formula1>0</formula1>
    </dataValidation>
    <dataValidation sqref="G26" showDropDown="0" showInputMessage="0" showErrorMessage="1" allowBlank="1" errorTitle="Rate cannot be negative" error="Enter a rate of zero or more. Use the discount column to reduce a price." type="decimal" operator="greaterThanOrEqual">
      <formula1>0</formula1>
    </dataValidation>
    <dataValidation sqref="F27" showDropDown="0" showInputMessage="0" showErrorMessage="0" allowBlank="1" type="list">
      <formula1>Lists!$A$20:$A$36</formula1>
    </dataValidation>
    <dataValidation sqref="L27" showDropDown="0" showInputMessage="0" showErrorMessage="0" allowBlank="1" type="list">
      <formula1>Lists!$A$11:$A$17</formula1>
    </dataValidation>
    <dataValidation sqref="I27" showDropDown="0" showInputMessage="0" showErrorMessage="1" allowBlank="1" errorTitle="Discount out of range" error="A line discount must be between 0 and 100 percent." type="decimal" operator="between">
      <formula1>0</formula1>
      <formula2>100</formula2>
    </dataValidation>
    <dataValidation sqref="E27" showDropDown="0" showInputMessage="0" showErrorMessage="1" allowBlank="1" errorTitle="Quantity must be positive" error="Enter a quantity greater than zero. A zero-quantity line should be deleted, not quoted." type="decimal" operator="greaterThan">
      <formula1>0</formula1>
    </dataValidation>
    <dataValidation sqref="G27" showDropDown="0" showInputMessage="0" showErrorMessage="1" allowBlank="1" errorTitle="Rate cannot be negative" error="Enter a rate of zero or more. Use the discount column to reduce a price." type="decimal" operator="greaterThanOrEqual">
      <formula1>0</formula1>
    </dataValidation>
    <dataValidation sqref="F28" showDropDown="0" showInputMessage="0" showErrorMessage="0" allowBlank="1" type="list">
      <formula1>Lists!$A$20:$A$36</formula1>
    </dataValidation>
    <dataValidation sqref="L28" showDropDown="0" showInputMessage="0" showErrorMessage="0" allowBlank="1" type="list">
      <formula1>Lists!$A$11:$A$17</formula1>
    </dataValidation>
    <dataValidation sqref="I28" showDropDown="0" showInputMessage="0" showErrorMessage="1" allowBlank="1" errorTitle="Discount out of range" error="A line discount must be between 0 and 100 percent." type="decimal" operator="between">
      <formula1>0</formula1>
      <formula2>100</formula2>
    </dataValidation>
    <dataValidation sqref="E28" showDropDown="0" showInputMessage="0" showErrorMessage="1" allowBlank="1" errorTitle="Quantity must be positive" error="Enter a quantity greater than zero. A zero-quantity line should be deleted, not quoted." type="decimal" operator="greaterThan">
      <formula1>0</formula1>
    </dataValidation>
    <dataValidation sqref="G28" showDropDown="0" showInputMessage="0" showErrorMessage="1" allowBlank="1" errorTitle="Rate cannot be negative" error="Enter a rate of zero or more. Use the discount column to reduce a price." type="decimal" operator="greaterThanOrEqual">
      <formula1>0</formula1>
    </dataValidation>
    <dataValidation sqref="F29" showDropDown="0" showInputMessage="0" showErrorMessage="0" allowBlank="1" type="list">
      <formula1>Lists!$A$20:$A$36</formula1>
    </dataValidation>
    <dataValidation sqref="L29" showDropDown="0" showInputMessage="0" showErrorMessage="0" allowBlank="1" type="list">
      <formula1>Lists!$A$11:$A$17</formula1>
    </dataValidation>
    <dataValidation sqref="I29" showDropDown="0" showInputMessage="0" showErrorMessage="1" allowBlank="1" errorTitle="Discount out of range" error="A line discount must be between 0 and 100 percent." type="decimal" operator="between">
      <formula1>0</formula1>
      <formula2>100</formula2>
    </dataValidation>
    <dataValidation sqref="E29" showDropDown="0" showInputMessage="0" showErrorMessage="1" allowBlank="1" errorTitle="Quantity must be positive" error="Enter a quantity greater than zero. A zero-quantity line should be deleted, not quoted." type="decimal" operator="greaterThan">
      <formula1>0</formula1>
    </dataValidation>
    <dataValidation sqref="G29" showDropDown="0" showInputMessage="0" showErrorMessage="1" allowBlank="1" errorTitle="Rate cannot be negative" error="Enter a rate of zero or more. Use the discount column to reduce a price." type="decimal" operator="greaterThanOrEqual">
      <formula1>0</formula1>
    </dataValidation>
    <dataValidation sqref="F30" showDropDown="0" showInputMessage="0" showErrorMessage="0" allowBlank="1" type="list">
      <formula1>Lists!$A$20:$A$36</formula1>
    </dataValidation>
    <dataValidation sqref="L30" showDropDown="0" showInputMessage="0" showErrorMessage="0" allowBlank="1" type="list">
      <formula1>Lists!$A$11:$A$17</formula1>
    </dataValidation>
    <dataValidation sqref="I30" showDropDown="0" showInputMessage="0" showErrorMessage="1" allowBlank="1" errorTitle="Discount out of range" error="A line discount must be between 0 and 100 percent." type="decimal" operator="between">
      <formula1>0</formula1>
      <formula2>100</formula2>
    </dataValidation>
    <dataValidation sqref="E30" showDropDown="0" showInputMessage="0" showErrorMessage="1" allowBlank="1" errorTitle="Quantity must be positive" error="Enter a quantity greater than zero. A zero-quantity line should be deleted, not quoted." type="decimal" operator="greaterThan">
      <formula1>0</formula1>
    </dataValidation>
    <dataValidation sqref="G30" showDropDown="0" showInputMessage="0" showErrorMessage="1" allowBlank="1" errorTitle="Rate cannot be negative" error="Enter a rate of zero or more. Use the discount column to reduce a price." type="decimal" operator="greaterThanOrEqual">
      <formula1>0</formula1>
    </dataValidation>
    <dataValidation sqref="F31" showDropDown="0" showInputMessage="0" showErrorMessage="0" allowBlank="1" type="list">
      <formula1>Lists!$A$20:$A$36</formula1>
    </dataValidation>
    <dataValidation sqref="L31" showDropDown="0" showInputMessage="0" showErrorMessage="0" allowBlank="1" type="list">
      <formula1>Lists!$A$11:$A$17</formula1>
    </dataValidation>
    <dataValidation sqref="I31" showDropDown="0" showInputMessage="0" showErrorMessage="1" allowBlank="1" errorTitle="Discount out of range" error="A line discount must be between 0 and 100 percent." type="decimal" operator="between">
      <formula1>0</formula1>
      <formula2>100</formula2>
    </dataValidation>
    <dataValidation sqref="E31" showDropDown="0" showInputMessage="0" showErrorMessage="1" allowBlank="1" errorTitle="Quantity must be positive" error="Enter a quantity greater than zero. A zero-quantity line should be deleted, not quoted." type="decimal" operator="greaterThan">
      <formula1>0</formula1>
    </dataValidation>
    <dataValidation sqref="G31" showDropDown="0" showInputMessage="0" showErrorMessage="1" allowBlank="1" errorTitle="Rate cannot be negative" error="Enter a rate of zero or more. Use the discount column to reduce a price." type="decimal" operator="greaterThanOrEqual">
      <formula1>0</formula1>
    </dataValidation>
    <dataValidation sqref="J41" showDropDown="0" showInputMessage="1" showErrorMessage="0" allowBlank="1" promptTitle="Amount in words" prompt="Type it yourself and check it against the grand total. Excel has no built-in function for Indian words."/>
    <dataValidation sqref="B44" showDropDown="0" showInputMessage="0" showErrorMessage="0" allowBlank="0" type="list">
      <formula1>Lists!$A$49:$A$50</formula1>
    </dataValidation>
  </dataValidations>
  <pageMargins left="0.3" right="0.3" top="0.4" bottom="0.4" header="0.5" footer="0.5"/>
  <pageSetup orientation="landscape" paperSize="9" scale="69" fitToHeight="0" fitToWidth="1"/>
</worksheet>
</file>

<file path=xl/worksheets/sheet5.xml><?xml version="1.0" encoding="utf-8"?>
<worksheet xmlns="http://schemas.openxmlformats.org/spreadsheetml/2006/main">
  <sheetPr>
    <outlinePr summaryBelow="1" summaryRight="1"/>
    <pageSetUpPr fitToPage="1"/>
  </sheetPr>
  <dimension ref="A1:C47"/>
  <sheetViews>
    <sheetView workbookViewId="0">
      <selection activeCell="A1" sqref="A1"/>
    </sheetView>
  </sheetViews>
  <sheetFormatPr baseColWidth="8" defaultRowHeight="15"/>
  <cols>
    <col width="3" customWidth="1" min="1" max="1"/>
    <col width="4" customWidth="1" min="2" max="2"/>
    <col width="104" customWidth="1" min="3" max="3"/>
    <col width="4" customWidth="1" min="4" max="4"/>
  </cols>
  <sheetData>
    <row r="1"/>
    <row r="2">
      <c r="C2" s="1" t="inlineStr">
        <is>
          <t>Covering Letter</t>
        </is>
      </c>
    </row>
    <row r="3">
      <c r="C3" s="2" t="inlineStr">
        <is>
          <t>The page that goes on top of the quotation</t>
        </is>
      </c>
    </row>
    <row r="4"/>
    <row r="5" ht="40" customHeight="1">
      <c r="C5" s="9" t="inlineStr">
        <is>
          <t>Replace everything in square brackets. Keep it to one page. The customer decides whether to read the quotation based on this, so put the number, the validity and what happens next where the eye lands, not at the bottom.</t>
        </is>
      </c>
    </row>
    <row r="6"/>
    <row r="7">
      <c r="C7" s="4" t="inlineStr">
        <is>
          <t xml:space="preserve">  Letter</t>
        </is>
      </c>
    </row>
    <row r="8">
      <c r="C8" s="3" t="inlineStr">
        <is>
          <t>[Your business name]</t>
        </is>
      </c>
    </row>
    <row r="9">
      <c r="C9" s="3" t="inlineStr">
        <is>
          <t>[Address line 1, Address line 2]</t>
        </is>
      </c>
    </row>
    <row r="10">
      <c r="C10" s="3" t="inlineStr">
        <is>
          <t>[City, State PIN]   |   GSTIN [your GSTIN]   |   [phone]   |   [email]</t>
        </is>
      </c>
    </row>
    <row r="11">
      <c r="C11" s="3" t="n"/>
    </row>
    <row r="12">
      <c r="C12" s="3" t="inlineStr">
        <is>
          <t>[DD-MMM-YYYY]</t>
        </is>
      </c>
    </row>
    <row r="13">
      <c r="C13" s="3" t="n"/>
    </row>
    <row r="14">
      <c r="C14" s="3" t="inlineStr">
        <is>
          <t>To</t>
        </is>
      </c>
    </row>
    <row r="15">
      <c r="C15" s="3" t="inlineStr">
        <is>
          <t>[Contact name, designation]</t>
        </is>
      </c>
    </row>
    <row r="16">
      <c r="C16" s="3" t="inlineStr">
        <is>
          <t>[Customer business name]</t>
        </is>
      </c>
    </row>
    <row r="17">
      <c r="C17" s="3" t="inlineStr">
        <is>
          <t>[Address]</t>
        </is>
      </c>
    </row>
    <row r="18">
      <c r="C18" s="3" t="n"/>
    </row>
    <row r="19">
      <c r="C19" s="3" t="inlineStr">
        <is>
          <t>Subject: Quotation [QTN/2026-27/0000] for [what you are quoting for]</t>
        </is>
      </c>
    </row>
    <row r="20">
      <c r="C20" s="3" t="n"/>
    </row>
    <row r="21">
      <c r="C21" s="3" t="inlineStr">
        <is>
          <t>Dear [Ms / Mr Surname],</t>
        </is>
      </c>
    </row>
    <row r="22">
      <c r="C22" s="3" t="n"/>
    </row>
    <row r="23">
      <c r="C23" s="3" t="inlineStr">
        <is>
          <t>Thank you for your enquiry of [DD-MMM-YYYY]. Our quotation is attached.</t>
        </is>
      </c>
    </row>
    <row r="24">
      <c r="C24" s="3" t="n"/>
    </row>
    <row r="25" ht="27" customHeight="1">
      <c r="C25" s="3" t="inlineStr">
        <is>
          <t>The total is [amount] plus GST at [rate]%, covering [one line on what is included]. Delivery is [period] from a confirmed order.</t>
        </is>
      </c>
    </row>
    <row r="26">
      <c r="C26" s="3" t="n"/>
    </row>
    <row r="27" ht="27" customHeight="1">
      <c r="C27" s="3" t="inlineStr">
        <is>
          <t>This quotation is open for acceptance until [DD-MMM-YYYY]. After that date the prices lapse and we would need to re-quote, because [material / labour / freight] costs are moving.</t>
        </is>
      </c>
    </row>
    <row r="28">
      <c r="C28" s="3" t="n"/>
    </row>
    <row r="29" ht="27" customHeight="1">
      <c r="C29" s="3" t="inlineStr">
        <is>
          <t>To go ahead, reply to this email quoting the quotation number, or return the acceptance page signed. We will confirm the order and the delivery date the same working day.</t>
        </is>
      </c>
    </row>
    <row r="30">
      <c r="C30" s="3" t="n"/>
    </row>
    <row r="31" ht="27" customHeight="1">
      <c r="C31" s="3" t="inlineStr">
        <is>
          <t>If anything in the specification is not what you need, tell us before you accept and we will revise it. It is easier to change now than after the order is placed.</t>
        </is>
      </c>
    </row>
    <row r="32">
      <c r="C32" s="3" t="n"/>
    </row>
    <row r="33">
      <c r="C33" s="3" t="inlineStr">
        <is>
          <t>Yours sincerely,</t>
        </is>
      </c>
    </row>
    <row r="34">
      <c r="C34" s="3" t="n"/>
    </row>
    <row r="35">
      <c r="C35" s="3" t="inlineStr">
        <is>
          <t>[Name]</t>
        </is>
      </c>
    </row>
    <row r="36">
      <c r="C36" s="3" t="inlineStr">
        <is>
          <t>[Designation]   |   [phone]   |   [email]</t>
        </is>
      </c>
    </row>
    <row r="37"/>
    <row r="38">
      <c r="C38" s="4" t="inlineStr">
        <is>
          <t xml:space="preserve">  Why it is worded that way</t>
        </is>
      </c>
    </row>
    <row r="39" ht="40" customHeight="1">
      <c r="C39" s="3" t="inlineStr">
        <is>
          <t>•  The validity date is stated in the letter as well as the quotation. Section 6(2) of the Contract Act turns on the time prescribed in the proposal, and a date the customer has actually read is worth more than one buried in a terms block.</t>
        </is>
      </c>
    </row>
    <row r="40" ht="27" customHeight="1">
      <c r="C40" s="3" t="inlineStr">
        <is>
          <t>•  The line about prices lapsing is a plain statement of what you intend. It is the sentence that stops a customer accepting an old price and treating your refusal as bad faith.</t>
        </is>
      </c>
    </row>
    <row r="41" ht="40" customHeight="1">
      <c r="C41" s="3" t="inlineStr">
        <is>
          <t>•  Naming the manner of acceptance engages section 7(2). If you prescribe how you want to be accepted and the customer uses another route, you may insist on yours, within a reasonable time. Say nothing and any reasonable manner will do.</t>
        </is>
      </c>
    </row>
    <row r="42" ht="40" customHeight="1">
      <c r="C42" s="3" t="inlineStr">
        <is>
          <t>•  Inviting changes BEFORE acceptance is deliberate. Under section 7(1) an acceptance with conditions is a counter-offer, which leaves both sides unsure whether there is a deal. Better to re-quote cleanly.</t>
        </is>
      </c>
    </row>
    <row r="43">
      <c r="C43" s="3" t="inlineStr">
        <is>
          <t>•  No apology, no chasing language. You are making an offer, not asking a favour.</t>
        </is>
      </c>
    </row>
    <row r="44"/>
    <row r="45">
      <c r="C45" s="10" t="inlineStr">
        <is>
          <t>General guidance, not legal advice.</t>
        </is>
      </c>
    </row>
    <row r="46"/>
    <row r="47">
      <c r="C47" s="12"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3">
    <mergeCell ref="C47"/>
    <mergeCell ref="C38"/>
    <mergeCell ref="C7"/>
  </mergeCells>
  <pageMargins left="0.3" right="0.3" top="0.4" bottom="0.4"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fitToPage="0"/>
  </sheetPr>
  <dimension ref="A1:D26"/>
  <sheetViews>
    <sheetView workbookViewId="0">
      <selection activeCell="A1" sqref="A1"/>
    </sheetView>
  </sheetViews>
  <sheetFormatPr baseColWidth="8" defaultRowHeight="15"/>
  <cols>
    <col width="3" customWidth="1" min="1" max="1"/>
    <col width="22" customWidth="1" min="2" max="2"/>
    <col width="56" customWidth="1" min="3" max="3"/>
    <col width="46" customWidth="1" min="4" max="4"/>
    <col width="3" customWidth="1" min="5" max="5"/>
  </cols>
  <sheetData>
    <row r="1"/>
    <row r="2">
      <c r="B2" s="1" t="inlineStr">
        <is>
          <t>Terms Library</t>
        </is>
      </c>
    </row>
    <row r="3">
      <c r="B3" s="2" t="inlineStr">
        <is>
          <t>Clauses to paste into the quotation, and the reason each one is worded that way</t>
        </is>
      </c>
    </row>
    <row r="4"/>
    <row r="5" ht="40" customHeight="1">
      <c r="B5" s="10" t="inlineStr">
        <is>
          <t>These are starting points for an ordinary business-to-business supply of goods or services in India, not a substitute for terms drafted for your business. Selling to a consumer rather than to another business brings the Consumer Protection Act 2019 into play, and these clauses are not written for that. Have them checked once by a lawyer and then reuse them.</t>
        </is>
      </c>
      <c r="C5" s="55" t="n"/>
      <c r="D5" s="55" t="n"/>
    </row>
    <row r="6"/>
    <row r="7">
      <c r="B7" s="30" t="inlineStr">
        <is>
          <t>Clause</t>
        </is>
      </c>
      <c r="C7" s="30" t="inlineStr">
        <is>
          <t>Wording you can paste</t>
        </is>
      </c>
      <c r="D7" s="30" t="inlineStr">
        <is>
          <t>Why</t>
        </is>
      </c>
    </row>
    <row r="8" ht="80" customHeight="1">
      <c r="B8" s="56" t="inlineStr">
        <is>
          <t>Validity</t>
        </is>
      </c>
      <c r="C8" s="57" t="inlineStr">
        <is>
          <t>This quotation is open for acceptance for [15] days from its date and lapses thereafter unless extended by us in writing.</t>
        </is>
      </c>
      <c r="D8" s="58" t="inlineStr">
        <is>
          <t>The single most useful line in the document. Section 6(2), Indian Contract Act: a proposal is revoked by the lapse of the time prescribed in it, or if none is prescribed, by the lapse of a reasonable time. Prescribe the time and you decide when your exposure ends.</t>
        </is>
      </c>
    </row>
    <row r="9" ht="66" customHeight="1">
      <c r="B9" s="56" t="inlineStr">
        <is>
          <t>Taxes</t>
        </is>
      </c>
      <c r="C9" s="57" t="inlineStr">
        <is>
          <t>GST extra as applicable at the rate ruling on the date of supply. Any new or increased tax, duty or cess introduced after this date will be charged at actuals.</t>
        </is>
      </c>
      <c r="D9" s="58" t="inlineStr">
        <is>
          <t>Section 14 of the CGST Act fixes the rate by reference to the invoice and payment dates, not your quotation date, so a quotation is not a rate lock. Quoting tax-inclusive means you absorb a rate rise.</t>
        </is>
      </c>
    </row>
    <row r="10" ht="260" customHeight="1">
      <c r="B10" s="56" t="inlineStr">
        <is>
          <t>Payment</t>
        </is>
      </c>
      <c r="C10" s="57" t="inlineStr">
        <is>
          <t>[40]% with the order, balance before dispatch. Interest at [1.5]% per month is payable on any sum outstanding beyond [15] days from the invoice date.</t>
        </is>
      </c>
      <c r="D10" s="58" t="inlineStr">
        <is>
          <t>Say when, not just how much. Note that under section 15(2)(d) interest, late fee or penalty for delayed payment forms part of the value of supply, so GST applies when you actually charge it. And when the advance arrives, section 31(3)(d) requires a receipt voucher for it. For goods, Notification 66/2017 means no tax is payable on the advance itself; for services it is. If you are a registered micro or small enterprise, sections 15 and 16 of the MSMED Act 2006 sit above whatever you agree here: a credit period agreed in writing cannot exceed 45 days, and interest on late payment runs at three times the RBI bank rate compounded monthly, notwithstanding any agreement to the contrary. Note which way that cuts. Agree nothing in writing and payment is due on the appointed day, which section 2(b) puts at 15 days from acceptance. Agree a period and you have given the buyer up to 45.</t>
        </is>
      </c>
    </row>
    <row r="11" ht="66" customHeight="1">
      <c r="B11" s="56" t="inlineStr">
        <is>
          <t>Price basis</t>
        </is>
      </c>
      <c r="C11" s="57" t="inlineStr">
        <is>
          <t>Prices are ex-works [location] unless stated otherwise. Packing, forwarding, freight and insurance are [included / extra at actuals].</t>
        </is>
      </c>
      <c r="D11" s="58" t="inlineStr">
        <is>
          <t>Section 15(2)(c) brings incidental expenses, including commission and packing, into the value of supply. Charging packing separately does not take it outside GST, so be explicit about what the price covers.</t>
        </is>
      </c>
    </row>
    <row r="12" ht="66" customHeight="1">
      <c r="B12" s="56" t="inlineStr">
        <is>
          <t>Discount</t>
        </is>
      </c>
      <c r="C12" s="57" t="inlineStr">
        <is>
          <t>The discount shown is conditional on payment within the terms above and will be recorded on the tax invoice.</t>
        </is>
      </c>
      <c r="D12" s="58" t="inlineStr">
        <is>
          <t>Section 15(3)(a) excludes a discount from value only if it is given before or at the time of supply AND is duly recorded in the invoice. A discount promised here and left off the invoice is taxed anyway.</t>
        </is>
      </c>
    </row>
    <row r="13" ht="53" customHeight="1">
      <c r="B13" s="56" t="inlineStr">
        <is>
          <t>Delivery</t>
        </is>
      </c>
      <c r="C13" s="57" t="inlineStr">
        <is>
          <t>Delivery [4 to 6] weeks from receipt of a confirmed order and the advance payment. Time is not of the essence unless agreed in writing.</t>
        </is>
      </c>
      <c r="D13" s="58" t="inlineStr">
        <is>
          <t>Run the clock from the confirmed order, not from the quotation, or a customer who sits on it for a month will still expect the original date.</t>
        </is>
      </c>
    </row>
    <row r="14" ht="53" customHeight="1">
      <c r="B14" s="56" t="inlineStr">
        <is>
          <t>Variation</t>
        </is>
      </c>
      <c r="C14" s="57" t="inlineStr">
        <is>
          <t>Quantities, specifications and finishes are as listed. Any variation will be quoted separately and supplied only once accepted in writing.</t>
        </is>
      </c>
      <c r="D14" s="58" t="inlineStr">
        <is>
          <t>Stops scope creep being treated as part of the quoted price, and keeps each change inside the same offer-and-acceptance discipline as the original.</t>
        </is>
      </c>
    </row>
    <row r="15" ht="66" customHeight="1">
      <c r="B15" s="56" t="inlineStr">
        <is>
          <t>Acceptance</t>
        </is>
      </c>
      <c r="C15" s="57" t="inlineStr">
        <is>
          <t>Acceptance must be absolute and unqualified, by email to [address] quoting the quotation number, or by return of the signed acceptance page. Any qualified acceptance is a counter-offer and binds us only when confirmed by us in writing.</t>
        </is>
      </c>
      <c r="D15" s="58" t="inlineStr">
        <is>
          <t>Section 7(1): acceptance must be absolute and unqualified. Section 7(2): where you prescribe the manner of acceptance you may insist on it, within a reasonable time, but if you do not, you accept the acceptance.</t>
        </is>
      </c>
    </row>
    <row r="16" ht="66" customHeight="1">
      <c r="B16" s="56" t="inlineStr">
        <is>
          <t>Work started before acceptance</t>
        </is>
      </c>
      <c r="C16" s="57" t="inlineStr">
        <is>
          <t>No work will commence, and no materials will be committed, before written acceptance and the advance payment are received.</t>
        </is>
      </c>
      <c r="D16" s="58" t="inlineStr">
        <is>
          <t>Section 8: performance of the conditions of a proposal is itself acceptance. Starting on a phone call forms the contract on these terms whether or not anyone signed. Decide that deliberately.</t>
        </is>
      </c>
    </row>
    <row r="17" ht="53" customHeight="1">
      <c r="B17" s="56" t="inlineStr">
        <is>
          <t>Warranty</t>
        </is>
      </c>
      <c r="C17" s="57" t="inlineStr">
        <is>
          <t>Goods carry the manufacturer's standard warranty of [12] months from delivery against manufacturing defects. Fair wear and tear, misuse and unauthorised repair are excluded.</t>
        </is>
      </c>
      <c r="D17" s="58" t="inlineStr">
        <is>
          <t>State the period and the exclusions. A warranty promise made casually in an email is still a term of the offer the customer accepted.</t>
        </is>
      </c>
    </row>
    <row r="18" ht="53" customHeight="1">
      <c r="B18" s="56" t="inlineStr">
        <is>
          <t>Force majeure</t>
        </is>
      </c>
      <c r="C18" s="57" t="inlineStr">
        <is>
          <t>We are not liable for delay or failure caused by events beyond our reasonable control, including natural events, strikes, transport failure and acts of government.</t>
        </is>
      </c>
      <c r="D18" s="58" t="inlineStr">
        <is>
          <t>Keep it short and specific. A clause listing events relevant to your trade is more useful than a long generic one.</t>
        </is>
      </c>
    </row>
    <row r="19" ht="66" customHeight="1">
      <c r="B19" s="56" t="inlineStr">
        <is>
          <t>Cancellation</t>
        </is>
      </c>
      <c r="C19" s="57" t="inlineStr">
        <is>
          <t>Orders cancelled after acceptance are subject to recovery of costs actually incurred, including materials committed and work in progress, supported by documentation.</t>
        </is>
      </c>
      <c r="D19" s="58" t="inlineStr">
        <is>
          <t>Recovering actual, evidenced cost is an ordinary commercial term. A flat cancellation fee set at a level well above your real loss risks being treated as a penalty rather than compensation.</t>
        </is>
      </c>
    </row>
    <row r="20" ht="119" customHeight="1">
      <c r="B20" s="56" t="inlineStr">
        <is>
          <t>Jurisdiction</t>
        </is>
      </c>
      <c r="C20" s="57" t="inlineStr">
        <is>
          <t>Subject to the jurisdiction of the courts at [your city].</t>
        </is>
      </c>
      <c r="D20" s="58" t="inlineStr">
        <is>
          <t>Name one place, and name one connected to the supply: where you are, where it is delivered, or where payment is due. A clause like this can narrow a choice between courts that both already have jurisdiction; it cannot give jurisdiction to a court that would not otherwise have it. Without any clause you may find yourself defending a claim in the customer's city.</t>
        </is>
      </c>
    </row>
    <row r="21"/>
    <row r="22" ht="27" customHeight="1">
      <c r="B22" s="59" t="inlineStr">
        <is>
          <t>Square brackets are yours to fill. Delete any clause that does not apply rather than leaving it with a placeholder in it, because a term with a bracket still in it is a term nobody can rely on.</t>
        </is>
      </c>
      <c r="C22" s="60" t="n"/>
      <c r="D22" s="60" t="n"/>
    </row>
    <row r="23"/>
    <row r="24" ht="27" customHeight="1">
      <c r="B24" s="10" t="inlineStr">
        <is>
          <t>General guidance on commonly used commercial terms, not legal advice. Provisions cited read at source 01-Oct-2026, except the MSMED Act 2006, read 06-Oct-2026.</t>
        </is>
      </c>
      <c r="C24" s="55" t="n"/>
      <c r="D24" s="55" t="n"/>
    </row>
    <row r="25"/>
    <row r="26">
      <c r="B26" s="12"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6">
    <mergeCell ref="B3:D3"/>
    <mergeCell ref="B5:D5"/>
    <mergeCell ref="B22:D22"/>
    <mergeCell ref="B26:D26"/>
    <mergeCell ref="B24:D24"/>
    <mergeCell ref="B2:D2"/>
  </mergeCells>
  <pageMargins left="0.3" right="0.3" top="0.4" bottom="0.4" header="0.5" footer="0.5"/>
  <pageSetup orientation="landscape" paperSize="9" scale="92" fitToHeight="0" fitToWidth="1"/>
</worksheet>
</file>

<file path=xl/worksheets/sheet7.xml><?xml version="1.0" encoding="utf-8"?>
<worksheet xmlns="http://schemas.openxmlformats.org/spreadsheetml/2006/main">
  <sheetPr>
    <outlinePr summaryBelow="1" summaryRight="1"/>
    <pageSetUpPr fitToPage="1"/>
  </sheetPr>
  <dimension ref="A1:L71"/>
  <sheetViews>
    <sheetView workbookViewId="0">
      <pane xSplit="1" ySplit="7" topLeftCell="B8" activePane="bottomRight" state="frozen"/>
      <selection pane="topRight"/>
      <selection pane="bottomLeft"/>
      <selection pane="bottomRight" activeCell="A1" sqref="A1"/>
    </sheetView>
  </sheetViews>
  <sheetFormatPr baseColWidth="8" defaultRowHeight="15"/>
  <cols>
    <col width="2" customWidth="1" min="1" max="1"/>
    <col width="19" customWidth="1" min="2" max="2"/>
    <col width="24" customWidth="1" min="3" max="3"/>
    <col width="22" customWidth="1" min="4" max="4"/>
    <col width="14" customWidth="1" min="5" max="5"/>
    <col width="10" customWidth="1" min="6" max="6"/>
    <col width="13" customWidth="1" min="7" max="7"/>
    <col width="11" customWidth="1" min="8" max="8"/>
    <col width="20" customWidth="1" min="9" max="9"/>
    <col width="22" customWidth="1" min="10" max="10"/>
    <col width="15" customWidth="1" min="11" max="11"/>
    <col width="26" customWidth="1" min="12" max="12"/>
    <col width="2" customWidth="1" min="13" max="13"/>
  </cols>
  <sheetData>
    <row r="1"/>
    <row r="2">
      <c r="B2" s="1" t="inlineStr">
        <is>
          <t>Quotation Register</t>
        </is>
      </c>
    </row>
    <row r="3">
      <c r="B3" s="2" t="inlineStr">
        <is>
          <t>What you quoted, when it expires, and what it turned into</t>
        </is>
      </c>
    </row>
    <row r="4"/>
    <row r="5" ht="40" customHeight="1">
      <c r="B5" s="9" t="inlineStr">
        <is>
          <t>Log every quotation the day you send it. The expiry date is the point: a quotation you have forgotten is still an open offer until the time you prescribed runs out. Contact details you keep here are personal data: the notice obligation under the DPDP Rules 2025 will commence on 13-May-2027, so log what you need to follow the quotation up and no more.</t>
        </is>
      </c>
    </row>
    <row r="6"/>
    <row r="7" ht="27" customHeight="1">
      <c r="B7" s="30" t="inlineStr">
        <is>
          <t>Quotation no.</t>
        </is>
      </c>
      <c r="C7" s="30" t="inlineStr">
        <is>
          <t>Customer</t>
        </is>
      </c>
      <c r="D7" s="30" t="inlineStr">
        <is>
          <t>What for</t>
        </is>
      </c>
      <c r="E7" s="30" t="inlineStr">
        <is>
          <t>Date sent</t>
        </is>
      </c>
      <c r="F7" s="30" t="inlineStr">
        <is>
          <t>Valid days</t>
        </is>
      </c>
      <c r="G7" s="30" t="inlineStr">
        <is>
          <t>Expires</t>
        </is>
      </c>
      <c r="H7" s="30" t="inlineStr">
        <is>
          <t>Days left</t>
        </is>
      </c>
      <c r="I7" s="30" t="inlineStr">
        <is>
          <t>Value (incl. GST)</t>
        </is>
      </c>
      <c r="J7" s="30" t="inlineStr">
        <is>
          <t>Status</t>
        </is>
      </c>
      <c r="K7" s="30" t="inlineStr">
        <is>
          <t>Outcome value</t>
        </is>
      </c>
      <c r="L7" s="30" t="inlineStr">
        <is>
          <t>Note</t>
        </is>
      </c>
    </row>
    <row r="8" ht="27" customHeight="1">
      <c r="B8" s="23" t="inlineStr">
        <is>
          <t>QTN/2026-27/0184</t>
        </is>
      </c>
      <c r="C8" s="23" t="inlineStr">
        <is>
          <t>Nandini Hospitality LLP</t>
        </is>
      </c>
      <c r="D8" s="23" t="inlineStr">
        <is>
          <t>Office furniture, 7th floor fit-out</t>
        </is>
      </c>
      <c r="E8" s="24">
        <f>TODAY()</f>
        <v/>
      </c>
      <c r="F8" s="25" t="n">
        <v>15</v>
      </c>
      <c r="G8" s="61">
        <f>IF(OR(E8="",F8=""),"",E8+F8)</f>
        <v/>
      </c>
      <c r="H8" s="31">
        <f>IF(G8="","",IF(G8&lt;TODAY(),"EXPIRED",G8-TODAY()))</f>
        <v/>
      </c>
      <c r="I8" s="35" t="n">
        <v>1747303</v>
      </c>
      <c r="J8" s="23" t="inlineStr">
        <is>
          <t>Sent - awaiting reply</t>
        </is>
      </c>
      <c r="K8" s="35" t="n"/>
      <c r="L8" s="23" t="inlineStr">
        <is>
          <t>Site visit done before quoting</t>
        </is>
      </c>
    </row>
    <row r="9" ht="27" customHeight="1">
      <c r="B9" s="23" t="inlineStr">
        <is>
          <t>QTN/2026-27/0183</t>
        </is>
      </c>
      <c r="C9" s="23" t="inlineStr">
        <is>
          <t>Surya Textiles Pvt Ltd</t>
        </is>
      </c>
      <c r="D9" s="23" t="inlineStr">
        <is>
          <t>Workstations, 24 nos</t>
        </is>
      </c>
      <c r="E9" s="24">
        <f>TODAY()-12</f>
        <v/>
      </c>
      <c r="F9" s="25" t="n">
        <v>15</v>
      </c>
      <c r="G9" s="61">
        <f>IF(OR(E9="",F9=""),"",E9+F9)</f>
        <v/>
      </c>
      <c r="H9" s="31">
        <f>IF(G9="","",IF(G9&lt;TODAY(),"EXPIRED",G9-TODAY()))</f>
        <v/>
      </c>
      <c r="I9" s="35" t="n">
        <v>331000</v>
      </c>
      <c r="J9" s="23" t="inlineStr">
        <is>
          <t>Accepted - order confirmed</t>
        </is>
      </c>
      <c r="K9" s="35" t="n">
        <v>331000</v>
      </c>
      <c r="L9" s="23" t="inlineStr">
        <is>
          <t>PO 4471 received</t>
        </is>
      </c>
    </row>
    <row r="10" ht="27" customHeight="1">
      <c r="B10" s="23" t="inlineStr">
        <is>
          <t>QTN/2026-27/0182</t>
        </is>
      </c>
      <c r="C10" s="23" t="inlineStr">
        <is>
          <t>Kalpataru Clinic</t>
        </is>
      </c>
      <c r="D10" s="23" t="inlineStr">
        <is>
          <t>Reception counter and seating</t>
        </is>
      </c>
      <c r="E10" s="24">
        <f>TODAY()-18</f>
        <v/>
      </c>
      <c r="F10" s="25" t="n">
        <v>10</v>
      </c>
      <c r="G10" s="61">
        <f>IF(OR(E10="",F10=""),"",E10+F10)</f>
        <v/>
      </c>
      <c r="H10" s="31">
        <f>IF(G10="","",IF(G10&lt;TODAY(),"EXPIRED",G10-TODAY()))</f>
        <v/>
      </c>
      <c r="I10" s="35" t="n">
        <v>146500</v>
      </c>
      <c r="J10" s="23" t="inlineStr">
        <is>
          <t>Lapsed - validity expired</t>
        </is>
      </c>
      <c r="K10" s="35" t="n"/>
      <c r="L10" s="23" t="inlineStr">
        <is>
          <t>Did not reply, re-quote if asked</t>
        </is>
      </c>
    </row>
    <row r="11" ht="27" customHeight="1">
      <c r="B11" s="23" t="inlineStr">
        <is>
          <t>QTN/2026-27/0181</t>
        </is>
      </c>
      <c r="C11" s="23" t="inlineStr">
        <is>
          <t>Mehta and Associates</t>
        </is>
      </c>
      <c r="D11" s="23" t="inlineStr">
        <is>
          <t>Conference table, 10 seater</t>
        </is>
      </c>
      <c r="E11" s="24">
        <f>TODAY()-24</f>
        <v/>
      </c>
      <c r="F11" s="25" t="n">
        <v>15</v>
      </c>
      <c r="G11" s="61">
        <f>IF(OR(E11="",F11=""),"",E11+F11)</f>
        <v/>
      </c>
      <c r="H11" s="31">
        <f>IF(G11="","",IF(G11&lt;TODAY(),"EXPIRED",G11-TODAY()))</f>
        <v/>
      </c>
      <c r="I11" s="35" t="n">
        <v>92000</v>
      </c>
      <c r="J11" s="23" t="inlineStr">
        <is>
          <t>Declined by customer</t>
        </is>
      </c>
      <c r="K11" s="35" t="n"/>
      <c r="L11" s="23" t="inlineStr">
        <is>
          <t>Bought locally</t>
        </is>
      </c>
    </row>
    <row r="12" ht="27" customHeight="1">
      <c r="B12" s="23" t="inlineStr">
        <is>
          <t>QTN/2026-27/0180</t>
        </is>
      </c>
      <c r="C12" s="23" t="inlineStr">
        <is>
          <t>Ashirwad Dental Care</t>
        </is>
      </c>
      <c r="D12" s="23" t="inlineStr">
        <is>
          <t>Waiting area seating, 18 nos</t>
        </is>
      </c>
      <c r="E12" s="24">
        <f>TODAY()-4</f>
        <v/>
      </c>
      <c r="F12" s="25" t="n">
        <v>7</v>
      </c>
      <c r="G12" s="61">
        <f>IF(OR(E12="",F12=""),"",E12+F12)</f>
        <v/>
      </c>
      <c r="H12" s="31">
        <f>IF(G12="","",IF(G12&lt;TODAY(),"EXPIRED",G12-TODAY()))</f>
        <v/>
      </c>
      <c r="I12" s="35" t="n">
        <v>214000</v>
      </c>
      <c r="J12" s="23" t="inlineStr">
        <is>
          <t>Sent - awaiting reply</t>
        </is>
      </c>
      <c r="K12" s="35" t="n"/>
      <c r="L12" s="23" t="inlineStr">
        <is>
          <t>Chase: expiring this week</t>
        </is>
      </c>
    </row>
    <row r="13">
      <c r="B13" s="23" t="n"/>
      <c r="C13" s="23" t="n"/>
      <c r="D13" s="23" t="n"/>
      <c r="E13" s="24" t="n"/>
      <c r="F13" s="25" t="n"/>
      <c r="G13" s="61">
        <f>IF(OR(E13="",F13=""),"",E13+F13)</f>
        <v/>
      </c>
      <c r="H13" s="31">
        <f>IF(G13="","",IF(G13&lt;TODAY(),"EXPIRED",G13-TODAY()))</f>
        <v/>
      </c>
      <c r="I13" s="35" t="n"/>
      <c r="J13" s="23" t="n"/>
      <c r="K13" s="35" t="n"/>
      <c r="L13" s="23" t="n"/>
    </row>
    <row r="14">
      <c r="B14" s="23" t="n"/>
      <c r="C14" s="23" t="n"/>
      <c r="D14" s="23" t="n"/>
      <c r="E14" s="24" t="n"/>
      <c r="F14" s="25" t="n"/>
      <c r="G14" s="61">
        <f>IF(OR(E14="",F14=""),"",E14+F14)</f>
        <v/>
      </c>
      <c r="H14" s="31">
        <f>IF(G14="","",IF(G14&lt;TODAY(),"EXPIRED",G14-TODAY()))</f>
        <v/>
      </c>
      <c r="I14" s="35" t="n"/>
      <c r="J14" s="23" t="n"/>
      <c r="K14" s="35" t="n"/>
      <c r="L14" s="23" t="n"/>
    </row>
    <row r="15">
      <c r="B15" s="23" t="n"/>
      <c r="C15" s="23" t="n"/>
      <c r="D15" s="23" t="n"/>
      <c r="E15" s="24" t="n"/>
      <c r="F15" s="25" t="n"/>
      <c r="G15" s="61">
        <f>IF(OR(E15="",F15=""),"",E15+F15)</f>
        <v/>
      </c>
      <c r="H15" s="31">
        <f>IF(G15="","",IF(G15&lt;TODAY(),"EXPIRED",G15-TODAY()))</f>
        <v/>
      </c>
      <c r="I15" s="35" t="n"/>
      <c r="J15" s="23" t="n"/>
      <c r="K15" s="35" t="n"/>
      <c r="L15" s="23" t="n"/>
    </row>
    <row r="16">
      <c r="B16" s="23" t="n"/>
      <c r="C16" s="23" t="n"/>
      <c r="D16" s="23" t="n"/>
      <c r="E16" s="24" t="n"/>
      <c r="F16" s="25" t="n"/>
      <c r="G16" s="61">
        <f>IF(OR(E16="",F16=""),"",E16+F16)</f>
        <v/>
      </c>
      <c r="H16" s="31">
        <f>IF(G16="","",IF(G16&lt;TODAY(),"EXPIRED",G16-TODAY()))</f>
        <v/>
      </c>
      <c r="I16" s="35" t="n"/>
      <c r="J16" s="23" t="n"/>
      <c r="K16" s="35" t="n"/>
      <c r="L16" s="23" t="n"/>
    </row>
    <row r="17">
      <c r="B17" s="23" t="n"/>
      <c r="C17" s="23" t="n"/>
      <c r="D17" s="23" t="n"/>
      <c r="E17" s="24" t="n"/>
      <c r="F17" s="25" t="n"/>
      <c r="G17" s="61">
        <f>IF(OR(E17="",F17=""),"",E17+F17)</f>
        <v/>
      </c>
      <c r="H17" s="31">
        <f>IF(G17="","",IF(G17&lt;TODAY(),"EXPIRED",G17-TODAY()))</f>
        <v/>
      </c>
      <c r="I17" s="35" t="n"/>
      <c r="J17" s="23" t="n"/>
      <c r="K17" s="35" t="n"/>
      <c r="L17" s="23" t="n"/>
    </row>
    <row r="18">
      <c r="B18" s="23" t="n"/>
      <c r="C18" s="23" t="n"/>
      <c r="D18" s="23" t="n"/>
      <c r="E18" s="24" t="n"/>
      <c r="F18" s="25" t="n"/>
      <c r="G18" s="61">
        <f>IF(OR(E18="",F18=""),"",E18+F18)</f>
        <v/>
      </c>
      <c r="H18" s="31">
        <f>IF(G18="","",IF(G18&lt;TODAY(),"EXPIRED",G18-TODAY()))</f>
        <v/>
      </c>
      <c r="I18" s="35" t="n"/>
      <c r="J18" s="23" t="n"/>
      <c r="K18" s="35" t="n"/>
      <c r="L18" s="23" t="n"/>
    </row>
    <row r="19">
      <c r="B19" s="23" t="n"/>
      <c r="C19" s="23" t="n"/>
      <c r="D19" s="23" t="n"/>
      <c r="E19" s="24" t="n"/>
      <c r="F19" s="25" t="n"/>
      <c r="G19" s="61">
        <f>IF(OR(E19="",F19=""),"",E19+F19)</f>
        <v/>
      </c>
      <c r="H19" s="31">
        <f>IF(G19="","",IF(G19&lt;TODAY(),"EXPIRED",G19-TODAY()))</f>
        <v/>
      </c>
      <c r="I19" s="35" t="n"/>
      <c r="J19" s="23" t="n"/>
      <c r="K19" s="35" t="n"/>
      <c r="L19" s="23" t="n"/>
    </row>
    <row r="20">
      <c r="B20" s="23" t="n"/>
      <c r="C20" s="23" t="n"/>
      <c r="D20" s="23" t="n"/>
      <c r="E20" s="24" t="n"/>
      <c r="F20" s="25" t="n"/>
      <c r="G20" s="61">
        <f>IF(OR(E20="",F20=""),"",E20+F20)</f>
        <v/>
      </c>
      <c r="H20" s="31">
        <f>IF(G20="","",IF(G20&lt;TODAY(),"EXPIRED",G20-TODAY()))</f>
        <v/>
      </c>
      <c r="I20" s="35" t="n"/>
      <c r="J20" s="23" t="n"/>
      <c r="K20" s="35" t="n"/>
      <c r="L20" s="23" t="n"/>
    </row>
    <row r="21">
      <c r="B21" s="23" t="n"/>
      <c r="C21" s="23" t="n"/>
      <c r="D21" s="23" t="n"/>
      <c r="E21" s="24" t="n"/>
      <c r="F21" s="25" t="n"/>
      <c r="G21" s="61">
        <f>IF(OR(E21="",F21=""),"",E21+F21)</f>
        <v/>
      </c>
      <c r="H21" s="31">
        <f>IF(G21="","",IF(G21&lt;TODAY(),"EXPIRED",G21-TODAY()))</f>
        <v/>
      </c>
      <c r="I21" s="35" t="n"/>
      <c r="J21" s="23" t="n"/>
      <c r="K21" s="35" t="n"/>
      <c r="L21" s="23" t="n"/>
    </row>
    <row r="22">
      <c r="B22" s="23" t="n"/>
      <c r="C22" s="23" t="n"/>
      <c r="D22" s="23" t="n"/>
      <c r="E22" s="24" t="n"/>
      <c r="F22" s="25" t="n"/>
      <c r="G22" s="61">
        <f>IF(OR(E22="",F22=""),"",E22+F22)</f>
        <v/>
      </c>
      <c r="H22" s="31">
        <f>IF(G22="","",IF(G22&lt;TODAY(),"EXPIRED",G22-TODAY()))</f>
        <v/>
      </c>
      <c r="I22" s="35" t="n"/>
      <c r="J22" s="23" t="n"/>
      <c r="K22" s="35" t="n"/>
      <c r="L22" s="23" t="n"/>
    </row>
    <row r="23">
      <c r="B23" s="23" t="n"/>
      <c r="C23" s="23" t="n"/>
      <c r="D23" s="23" t="n"/>
      <c r="E23" s="24" t="n"/>
      <c r="F23" s="25" t="n"/>
      <c r="G23" s="61">
        <f>IF(OR(E23="",F23=""),"",E23+F23)</f>
        <v/>
      </c>
      <c r="H23" s="31">
        <f>IF(G23="","",IF(G23&lt;TODAY(),"EXPIRED",G23-TODAY()))</f>
        <v/>
      </c>
      <c r="I23" s="35" t="n"/>
      <c r="J23" s="23" t="n"/>
      <c r="K23" s="35" t="n"/>
      <c r="L23" s="23" t="n"/>
    </row>
    <row r="24">
      <c r="B24" s="23" t="n"/>
      <c r="C24" s="23" t="n"/>
      <c r="D24" s="23" t="n"/>
      <c r="E24" s="24" t="n"/>
      <c r="F24" s="25" t="n"/>
      <c r="G24" s="61">
        <f>IF(OR(E24="",F24=""),"",E24+F24)</f>
        <v/>
      </c>
      <c r="H24" s="31">
        <f>IF(G24="","",IF(G24&lt;TODAY(),"EXPIRED",G24-TODAY()))</f>
        <v/>
      </c>
      <c r="I24" s="35" t="n"/>
      <c r="J24" s="23" t="n"/>
      <c r="K24" s="35" t="n"/>
      <c r="L24" s="23" t="n"/>
    </row>
    <row r="25">
      <c r="B25" s="23" t="n"/>
      <c r="C25" s="23" t="n"/>
      <c r="D25" s="23" t="n"/>
      <c r="E25" s="24" t="n"/>
      <c r="F25" s="25" t="n"/>
      <c r="G25" s="61">
        <f>IF(OR(E25="",F25=""),"",E25+F25)</f>
        <v/>
      </c>
      <c r="H25" s="31">
        <f>IF(G25="","",IF(G25&lt;TODAY(),"EXPIRED",G25-TODAY()))</f>
        <v/>
      </c>
      <c r="I25" s="35" t="n"/>
      <c r="J25" s="23" t="n"/>
      <c r="K25" s="35" t="n"/>
      <c r="L25" s="23" t="n"/>
    </row>
    <row r="26">
      <c r="B26" s="23" t="n"/>
      <c r="C26" s="23" t="n"/>
      <c r="D26" s="23" t="n"/>
      <c r="E26" s="24" t="n"/>
      <c r="F26" s="25" t="n"/>
      <c r="G26" s="61">
        <f>IF(OR(E26="",F26=""),"",E26+F26)</f>
        <v/>
      </c>
      <c r="H26" s="31">
        <f>IF(G26="","",IF(G26&lt;TODAY(),"EXPIRED",G26-TODAY()))</f>
        <v/>
      </c>
      <c r="I26" s="35" t="n"/>
      <c r="J26" s="23" t="n"/>
      <c r="K26" s="35" t="n"/>
      <c r="L26" s="23" t="n"/>
    </row>
    <row r="27">
      <c r="B27" s="23" t="n"/>
      <c r="C27" s="23" t="n"/>
      <c r="D27" s="23" t="n"/>
      <c r="E27" s="24" t="n"/>
      <c r="F27" s="25" t="n"/>
      <c r="G27" s="61">
        <f>IF(OR(E27="",F27=""),"",E27+F27)</f>
        <v/>
      </c>
      <c r="H27" s="31">
        <f>IF(G27="","",IF(G27&lt;TODAY(),"EXPIRED",G27-TODAY()))</f>
        <v/>
      </c>
      <c r="I27" s="35" t="n"/>
      <c r="J27" s="23" t="n"/>
      <c r="K27" s="35" t="n"/>
      <c r="L27" s="23" t="n"/>
    </row>
    <row r="28">
      <c r="B28" s="23" t="n"/>
      <c r="C28" s="23" t="n"/>
      <c r="D28" s="23" t="n"/>
      <c r="E28" s="24" t="n"/>
      <c r="F28" s="25" t="n"/>
      <c r="G28" s="61">
        <f>IF(OR(E28="",F28=""),"",E28+F28)</f>
        <v/>
      </c>
      <c r="H28" s="31">
        <f>IF(G28="","",IF(G28&lt;TODAY(),"EXPIRED",G28-TODAY()))</f>
        <v/>
      </c>
      <c r="I28" s="35" t="n"/>
      <c r="J28" s="23" t="n"/>
      <c r="K28" s="35" t="n"/>
      <c r="L28" s="23" t="n"/>
    </row>
    <row r="29">
      <c r="B29" s="23" t="n"/>
      <c r="C29" s="23" t="n"/>
      <c r="D29" s="23" t="n"/>
      <c r="E29" s="24" t="n"/>
      <c r="F29" s="25" t="n"/>
      <c r="G29" s="61">
        <f>IF(OR(E29="",F29=""),"",E29+F29)</f>
        <v/>
      </c>
      <c r="H29" s="31">
        <f>IF(G29="","",IF(G29&lt;TODAY(),"EXPIRED",G29-TODAY()))</f>
        <v/>
      </c>
      <c r="I29" s="35" t="n"/>
      <c r="J29" s="23" t="n"/>
      <c r="K29" s="35" t="n"/>
      <c r="L29" s="23" t="n"/>
    </row>
    <row r="30">
      <c r="B30" s="23" t="n"/>
      <c r="C30" s="23" t="n"/>
      <c r="D30" s="23" t="n"/>
      <c r="E30" s="24" t="n"/>
      <c r="F30" s="25" t="n"/>
      <c r="G30" s="61">
        <f>IF(OR(E30="",F30=""),"",E30+F30)</f>
        <v/>
      </c>
      <c r="H30" s="31">
        <f>IF(G30="","",IF(G30&lt;TODAY(),"EXPIRED",G30-TODAY()))</f>
        <v/>
      </c>
      <c r="I30" s="35" t="n"/>
      <c r="J30" s="23" t="n"/>
      <c r="K30" s="35" t="n"/>
      <c r="L30" s="23" t="n"/>
    </row>
    <row r="31">
      <c r="B31" s="23" t="n"/>
      <c r="C31" s="23" t="n"/>
      <c r="D31" s="23" t="n"/>
      <c r="E31" s="24" t="n"/>
      <c r="F31" s="25" t="n"/>
      <c r="G31" s="61">
        <f>IF(OR(E31="",F31=""),"",E31+F31)</f>
        <v/>
      </c>
      <c r="H31" s="31">
        <f>IF(G31="","",IF(G31&lt;TODAY(),"EXPIRED",G31-TODAY()))</f>
        <v/>
      </c>
      <c r="I31" s="35" t="n"/>
      <c r="J31" s="23" t="n"/>
      <c r="K31" s="35" t="n"/>
      <c r="L31" s="23" t="n"/>
    </row>
    <row r="32">
      <c r="B32" s="23" t="n"/>
      <c r="C32" s="23" t="n"/>
      <c r="D32" s="23" t="n"/>
      <c r="E32" s="24" t="n"/>
      <c r="F32" s="25" t="n"/>
      <c r="G32" s="61">
        <f>IF(OR(E32="",F32=""),"",E32+F32)</f>
        <v/>
      </c>
      <c r="H32" s="31">
        <f>IF(G32="","",IF(G32&lt;TODAY(),"EXPIRED",G32-TODAY()))</f>
        <v/>
      </c>
      <c r="I32" s="35" t="n"/>
      <c r="J32" s="23" t="n"/>
      <c r="K32" s="35" t="n"/>
      <c r="L32" s="23" t="n"/>
    </row>
    <row r="33">
      <c r="B33" s="23" t="n"/>
      <c r="C33" s="23" t="n"/>
      <c r="D33" s="23" t="n"/>
      <c r="E33" s="24" t="n"/>
      <c r="F33" s="25" t="n"/>
      <c r="G33" s="61">
        <f>IF(OR(E33="",F33=""),"",E33+F33)</f>
        <v/>
      </c>
      <c r="H33" s="31">
        <f>IF(G33="","",IF(G33&lt;TODAY(),"EXPIRED",G33-TODAY()))</f>
        <v/>
      </c>
      <c r="I33" s="35" t="n"/>
      <c r="J33" s="23" t="n"/>
      <c r="K33" s="35" t="n"/>
      <c r="L33" s="23" t="n"/>
    </row>
    <row r="34">
      <c r="B34" s="23" t="n"/>
      <c r="C34" s="23" t="n"/>
      <c r="D34" s="23" t="n"/>
      <c r="E34" s="24" t="n"/>
      <c r="F34" s="25" t="n"/>
      <c r="G34" s="61">
        <f>IF(OR(E34="",F34=""),"",E34+F34)</f>
        <v/>
      </c>
      <c r="H34" s="31">
        <f>IF(G34="","",IF(G34&lt;TODAY(),"EXPIRED",G34-TODAY()))</f>
        <v/>
      </c>
      <c r="I34" s="35" t="n"/>
      <c r="J34" s="23" t="n"/>
      <c r="K34" s="35" t="n"/>
      <c r="L34" s="23" t="n"/>
    </row>
    <row r="35">
      <c r="B35" s="23" t="n"/>
      <c r="C35" s="23" t="n"/>
      <c r="D35" s="23" t="n"/>
      <c r="E35" s="24" t="n"/>
      <c r="F35" s="25" t="n"/>
      <c r="G35" s="61">
        <f>IF(OR(E35="",F35=""),"",E35+F35)</f>
        <v/>
      </c>
      <c r="H35" s="31">
        <f>IF(G35="","",IF(G35&lt;TODAY(),"EXPIRED",G35-TODAY()))</f>
        <v/>
      </c>
      <c r="I35" s="35" t="n"/>
      <c r="J35" s="23" t="n"/>
      <c r="K35" s="35" t="n"/>
      <c r="L35" s="23" t="n"/>
    </row>
    <row r="36">
      <c r="B36" s="23" t="n"/>
      <c r="C36" s="23" t="n"/>
      <c r="D36" s="23" t="n"/>
      <c r="E36" s="24" t="n"/>
      <c r="F36" s="25" t="n"/>
      <c r="G36" s="61">
        <f>IF(OR(E36="",F36=""),"",E36+F36)</f>
        <v/>
      </c>
      <c r="H36" s="31">
        <f>IF(G36="","",IF(G36&lt;TODAY(),"EXPIRED",G36-TODAY()))</f>
        <v/>
      </c>
      <c r="I36" s="35" t="n"/>
      <c r="J36" s="23" t="n"/>
      <c r="K36" s="35" t="n"/>
      <c r="L36" s="23" t="n"/>
    </row>
    <row r="37">
      <c r="B37" s="23" t="n"/>
      <c r="C37" s="23" t="n"/>
      <c r="D37" s="23" t="n"/>
      <c r="E37" s="24" t="n"/>
      <c r="F37" s="25" t="n"/>
      <c r="G37" s="61">
        <f>IF(OR(E37="",F37=""),"",E37+F37)</f>
        <v/>
      </c>
      <c r="H37" s="31">
        <f>IF(G37="","",IF(G37&lt;TODAY(),"EXPIRED",G37-TODAY()))</f>
        <v/>
      </c>
      <c r="I37" s="35" t="n"/>
      <c r="J37" s="23" t="n"/>
      <c r="K37" s="35" t="n"/>
      <c r="L37" s="23" t="n"/>
    </row>
    <row r="38">
      <c r="B38" s="23" t="n"/>
      <c r="C38" s="23" t="n"/>
      <c r="D38" s="23" t="n"/>
      <c r="E38" s="24" t="n"/>
      <c r="F38" s="25" t="n"/>
      <c r="G38" s="61">
        <f>IF(OR(E38="",F38=""),"",E38+F38)</f>
        <v/>
      </c>
      <c r="H38" s="31">
        <f>IF(G38="","",IF(G38&lt;TODAY(),"EXPIRED",G38-TODAY()))</f>
        <v/>
      </c>
      <c r="I38" s="35" t="n"/>
      <c r="J38" s="23" t="n"/>
      <c r="K38" s="35" t="n"/>
      <c r="L38" s="23" t="n"/>
    </row>
    <row r="39">
      <c r="B39" s="23" t="n"/>
      <c r="C39" s="23" t="n"/>
      <c r="D39" s="23" t="n"/>
      <c r="E39" s="24" t="n"/>
      <c r="F39" s="25" t="n"/>
      <c r="G39" s="61">
        <f>IF(OR(E39="",F39=""),"",E39+F39)</f>
        <v/>
      </c>
      <c r="H39" s="31">
        <f>IF(G39="","",IF(G39&lt;TODAY(),"EXPIRED",G39-TODAY()))</f>
        <v/>
      </c>
      <c r="I39" s="35" t="n"/>
      <c r="J39" s="23" t="n"/>
      <c r="K39" s="35" t="n"/>
      <c r="L39" s="23" t="n"/>
    </row>
    <row r="40">
      <c r="B40" s="23" t="n"/>
      <c r="C40" s="23" t="n"/>
      <c r="D40" s="23" t="n"/>
      <c r="E40" s="24" t="n"/>
      <c r="F40" s="25" t="n"/>
      <c r="G40" s="61">
        <f>IF(OR(E40="",F40=""),"",E40+F40)</f>
        <v/>
      </c>
      <c r="H40" s="31">
        <f>IF(G40="","",IF(G40&lt;TODAY(),"EXPIRED",G40-TODAY()))</f>
        <v/>
      </c>
      <c r="I40" s="35" t="n"/>
      <c r="J40" s="23" t="n"/>
      <c r="K40" s="35" t="n"/>
      <c r="L40" s="23" t="n"/>
    </row>
    <row r="41">
      <c r="B41" s="23" t="n"/>
      <c r="C41" s="23" t="n"/>
      <c r="D41" s="23" t="n"/>
      <c r="E41" s="24" t="n"/>
      <c r="F41" s="25" t="n"/>
      <c r="G41" s="61">
        <f>IF(OR(E41="",F41=""),"",E41+F41)</f>
        <v/>
      </c>
      <c r="H41" s="31">
        <f>IF(G41="","",IF(G41&lt;TODAY(),"EXPIRED",G41-TODAY()))</f>
        <v/>
      </c>
      <c r="I41" s="35" t="n"/>
      <c r="J41" s="23" t="n"/>
      <c r="K41" s="35" t="n"/>
      <c r="L41" s="23" t="n"/>
    </row>
    <row r="42">
      <c r="B42" s="23" t="n"/>
      <c r="C42" s="23" t="n"/>
      <c r="D42" s="23" t="n"/>
      <c r="E42" s="24" t="n"/>
      <c r="F42" s="25" t="n"/>
      <c r="G42" s="61">
        <f>IF(OR(E42="",F42=""),"",E42+F42)</f>
        <v/>
      </c>
      <c r="H42" s="31">
        <f>IF(G42="","",IF(G42&lt;TODAY(),"EXPIRED",G42-TODAY()))</f>
        <v/>
      </c>
      <c r="I42" s="35" t="n"/>
      <c r="J42" s="23" t="n"/>
      <c r="K42" s="35" t="n"/>
      <c r="L42" s="23" t="n"/>
    </row>
    <row r="43">
      <c r="B43" s="23" t="n"/>
      <c r="C43" s="23" t="n"/>
      <c r="D43" s="23" t="n"/>
      <c r="E43" s="24" t="n"/>
      <c r="F43" s="25" t="n"/>
      <c r="G43" s="61">
        <f>IF(OR(E43="",F43=""),"",E43+F43)</f>
        <v/>
      </c>
      <c r="H43" s="31">
        <f>IF(G43="","",IF(G43&lt;TODAY(),"EXPIRED",G43-TODAY()))</f>
        <v/>
      </c>
      <c r="I43" s="35" t="n"/>
      <c r="J43" s="23" t="n"/>
      <c r="K43" s="35" t="n"/>
      <c r="L43" s="23" t="n"/>
    </row>
    <row r="44">
      <c r="B44" s="23" t="n"/>
      <c r="C44" s="23" t="n"/>
      <c r="D44" s="23" t="n"/>
      <c r="E44" s="24" t="n"/>
      <c r="F44" s="25" t="n"/>
      <c r="G44" s="61">
        <f>IF(OR(E44="",F44=""),"",E44+F44)</f>
        <v/>
      </c>
      <c r="H44" s="31">
        <f>IF(G44="","",IF(G44&lt;TODAY(),"EXPIRED",G44-TODAY()))</f>
        <v/>
      </c>
      <c r="I44" s="35" t="n"/>
      <c r="J44" s="23" t="n"/>
      <c r="K44" s="35" t="n"/>
      <c r="L44" s="23" t="n"/>
    </row>
    <row r="45">
      <c r="B45" s="23" t="n"/>
      <c r="C45" s="23" t="n"/>
      <c r="D45" s="23" t="n"/>
      <c r="E45" s="24" t="n"/>
      <c r="F45" s="25" t="n"/>
      <c r="G45" s="61">
        <f>IF(OR(E45="",F45=""),"",E45+F45)</f>
        <v/>
      </c>
      <c r="H45" s="31">
        <f>IF(G45="","",IF(G45&lt;TODAY(),"EXPIRED",G45-TODAY()))</f>
        <v/>
      </c>
      <c r="I45" s="35" t="n"/>
      <c r="J45" s="23" t="n"/>
      <c r="K45" s="35" t="n"/>
      <c r="L45" s="23" t="n"/>
    </row>
    <row r="46">
      <c r="B46" s="23" t="n"/>
      <c r="C46" s="23" t="n"/>
      <c r="D46" s="23" t="n"/>
      <c r="E46" s="24" t="n"/>
      <c r="F46" s="25" t="n"/>
      <c r="G46" s="61">
        <f>IF(OR(E46="",F46=""),"",E46+F46)</f>
        <v/>
      </c>
      <c r="H46" s="31">
        <f>IF(G46="","",IF(G46&lt;TODAY(),"EXPIRED",G46-TODAY()))</f>
        <v/>
      </c>
      <c r="I46" s="35" t="n"/>
      <c r="J46" s="23" t="n"/>
      <c r="K46" s="35" t="n"/>
      <c r="L46" s="23" t="n"/>
    </row>
    <row r="47">
      <c r="B47" s="23" t="n"/>
      <c r="C47" s="23" t="n"/>
      <c r="D47" s="23" t="n"/>
      <c r="E47" s="24" t="n"/>
      <c r="F47" s="25" t="n"/>
      <c r="G47" s="61">
        <f>IF(OR(E47="",F47=""),"",E47+F47)</f>
        <v/>
      </c>
      <c r="H47" s="31">
        <f>IF(G47="","",IF(G47&lt;TODAY(),"EXPIRED",G47-TODAY()))</f>
        <v/>
      </c>
      <c r="I47" s="35" t="n"/>
      <c r="J47" s="23" t="n"/>
      <c r="K47" s="35" t="n"/>
      <c r="L47" s="23" t="n"/>
    </row>
    <row r="48">
      <c r="B48" s="23" t="n"/>
      <c r="C48" s="23" t="n"/>
      <c r="D48" s="23" t="n"/>
      <c r="E48" s="24" t="n"/>
      <c r="F48" s="25" t="n"/>
      <c r="G48" s="61">
        <f>IF(OR(E48="",F48=""),"",E48+F48)</f>
        <v/>
      </c>
      <c r="H48" s="31">
        <f>IF(G48="","",IF(G48&lt;TODAY(),"EXPIRED",G48-TODAY()))</f>
        <v/>
      </c>
      <c r="I48" s="35" t="n"/>
      <c r="J48" s="23" t="n"/>
      <c r="K48" s="35" t="n"/>
      <c r="L48" s="23" t="n"/>
    </row>
    <row r="49">
      <c r="B49" s="23" t="n"/>
      <c r="C49" s="23" t="n"/>
      <c r="D49" s="23" t="n"/>
      <c r="E49" s="24" t="n"/>
      <c r="F49" s="25" t="n"/>
      <c r="G49" s="61">
        <f>IF(OR(E49="",F49=""),"",E49+F49)</f>
        <v/>
      </c>
      <c r="H49" s="31">
        <f>IF(G49="","",IF(G49&lt;TODAY(),"EXPIRED",G49-TODAY()))</f>
        <v/>
      </c>
      <c r="I49" s="35" t="n"/>
      <c r="J49" s="23" t="n"/>
      <c r="K49" s="35" t="n"/>
      <c r="L49" s="23" t="n"/>
    </row>
    <row r="50">
      <c r="B50" s="23" t="n"/>
      <c r="C50" s="23" t="n"/>
      <c r="D50" s="23" t="n"/>
      <c r="E50" s="24" t="n"/>
      <c r="F50" s="25" t="n"/>
      <c r="G50" s="61">
        <f>IF(OR(E50="",F50=""),"",E50+F50)</f>
        <v/>
      </c>
      <c r="H50" s="31">
        <f>IF(G50="","",IF(G50&lt;TODAY(),"EXPIRED",G50-TODAY()))</f>
        <v/>
      </c>
      <c r="I50" s="35" t="n"/>
      <c r="J50" s="23" t="n"/>
      <c r="K50" s="35" t="n"/>
      <c r="L50" s="23" t="n"/>
    </row>
    <row r="51">
      <c r="B51" s="23" t="n"/>
      <c r="C51" s="23" t="n"/>
      <c r="D51" s="23" t="n"/>
      <c r="E51" s="24" t="n"/>
      <c r="F51" s="25" t="n"/>
      <c r="G51" s="61">
        <f>IF(OR(E51="",F51=""),"",E51+F51)</f>
        <v/>
      </c>
      <c r="H51" s="31">
        <f>IF(G51="","",IF(G51&lt;TODAY(),"EXPIRED",G51-TODAY()))</f>
        <v/>
      </c>
      <c r="I51" s="35" t="n"/>
      <c r="J51" s="23" t="n"/>
      <c r="K51" s="35" t="n"/>
      <c r="L51" s="23" t="n"/>
    </row>
    <row r="52">
      <c r="B52" s="23" t="n"/>
      <c r="C52" s="23" t="n"/>
      <c r="D52" s="23" t="n"/>
      <c r="E52" s="24" t="n"/>
      <c r="F52" s="25" t="n"/>
      <c r="G52" s="61">
        <f>IF(OR(E52="",F52=""),"",E52+F52)</f>
        <v/>
      </c>
      <c r="H52" s="31">
        <f>IF(G52="","",IF(G52&lt;TODAY(),"EXPIRED",G52-TODAY()))</f>
        <v/>
      </c>
      <c r="I52" s="35" t="n"/>
      <c r="J52" s="23" t="n"/>
      <c r="K52" s="35" t="n"/>
      <c r="L52" s="23" t="n"/>
    </row>
    <row r="53">
      <c r="B53" s="23" t="n"/>
      <c r="C53" s="23" t="n"/>
      <c r="D53" s="23" t="n"/>
      <c r="E53" s="24" t="n"/>
      <c r="F53" s="25" t="n"/>
      <c r="G53" s="61">
        <f>IF(OR(E53="",F53=""),"",E53+F53)</f>
        <v/>
      </c>
      <c r="H53" s="31">
        <f>IF(G53="","",IF(G53&lt;TODAY(),"EXPIRED",G53-TODAY()))</f>
        <v/>
      </c>
      <c r="I53" s="35" t="n"/>
      <c r="J53" s="23" t="n"/>
      <c r="K53" s="35" t="n"/>
      <c r="L53" s="23" t="n"/>
    </row>
    <row r="54">
      <c r="B54" s="23" t="n"/>
      <c r="C54" s="23" t="n"/>
      <c r="D54" s="23" t="n"/>
      <c r="E54" s="24" t="n"/>
      <c r="F54" s="25" t="n"/>
      <c r="G54" s="61">
        <f>IF(OR(E54="",F54=""),"",E54+F54)</f>
        <v/>
      </c>
      <c r="H54" s="31">
        <f>IF(G54="","",IF(G54&lt;TODAY(),"EXPIRED",G54-TODAY()))</f>
        <v/>
      </c>
      <c r="I54" s="35" t="n"/>
      <c r="J54" s="23" t="n"/>
      <c r="K54" s="35" t="n"/>
      <c r="L54" s="23" t="n"/>
    </row>
    <row r="55">
      <c r="B55" s="23" t="n"/>
      <c r="C55" s="23" t="n"/>
      <c r="D55" s="23" t="n"/>
      <c r="E55" s="24" t="n"/>
      <c r="F55" s="25" t="n"/>
      <c r="G55" s="61">
        <f>IF(OR(E55="",F55=""),"",E55+F55)</f>
        <v/>
      </c>
      <c r="H55" s="31">
        <f>IF(G55="","",IF(G55&lt;TODAY(),"EXPIRED",G55-TODAY()))</f>
        <v/>
      </c>
      <c r="I55" s="35" t="n"/>
      <c r="J55" s="23" t="n"/>
      <c r="K55" s="35" t="n"/>
      <c r="L55" s="23" t="n"/>
    </row>
    <row r="56">
      <c r="B56" s="23" t="n"/>
      <c r="C56" s="23" t="n"/>
      <c r="D56" s="23" t="n"/>
      <c r="E56" s="24" t="n"/>
      <c r="F56" s="25" t="n"/>
      <c r="G56" s="61">
        <f>IF(OR(E56="",F56=""),"",E56+F56)</f>
        <v/>
      </c>
      <c r="H56" s="31">
        <f>IF(G56="","",IF(G56&lt;TODAY(),"EXPIRED",G56-TODAY()))</f>
        <v/>
      </c>
      <c r="I56" s="35" t="n"/>
      <c r="J56" s="23" t="n"/>
      <c r="K56" s="35" t="n"/>
      <c r="L56" s="23" t="n"/>
    </row>
    <row r="57">
      <c r="B57" s="23" t="n"/>
      <c r="C57" s="23" t="n"/>
      <c r="D57" s="23" t="n"/>
      <c r="E57" s="24" t="n"/>
      <c r="F57" s="25" t="n"/>
      <c r="G57" s="61">
        <f>IF(OR(E57="",F57=""),"",E57+F57)</f>
        <v/>
      </c>
      <c r="H57" s="31">
        <f>IF(G57="","",IF(G57&lt;TODAY(),"EXPIRED",G57-TODAY()))</f>
        <v/>
      </c>
      <c r="I57" s="35" t="n"/>
      <c r="J57" s="23" t="n"/>
      <c r="K57" s="35" t="n"/>
      <c r="L57" s="23" t="n"/>
    </row>
    <row r="58"/>
    <row r="59">
      <c r="B59" s="4" t="inlineStr">
        <is>
          <t xml:space="preserve">  SUMMARY</t>
        </is>
      </c>
      <c r="C59" s="21" t="n"/>
      <c r="D59" s="21" t="n"/>
      <c r="E59" s="21" t="n"/>
      <c r="F59" s="21" t="n"/>
      <c r="G59" s="21" t="n"/>
      <c r="H59" s="21" t="n"/>
      <c r="I59" s="21" t="n"/>
      <c r="J59" s="21" t="n"/>
      <c r="K59" s="21" t="n"/>
    </row>
    <row r="60">
      <c r="B60" s="22" t="inlineStr">
        <is>
          <t>Quotations logged</t>
        </is>
      </c>
      <c r="C60" s="52" t="n"/>
      <c r="D60" s="52" t="n"/>
      <c r="E60" s="62">
        <f>COUNTA(B8:B57)</f>
        <v/>
      </c>
      <c r="F60" s="63" t="inlineStr"/>
      <c r="G60" s="52" t="n"/>
      <c r="H60" s="52" t="n"/>
      <c r="I60" s="52" t="n"/>
      <c r="J60" s="52" t="n"/>
      <c r="K60" s="52" t="n"/>
    </row>
    <row r="61">
      <c r="B61" s="22" t="inlineStr">
        <is>
          <t>Still open (sent, not yet expired)</t>
        </is>
      </c>
      <c r="C61" s="52" t="n"/>
      <c r="D61" s="52" t="n"/>
      <c r="E61" s="62">
        <f>COUNTIFS(J8:J57,"Sent - awaiting reply",H8:H57,"&lt;&gt;EXPIRED")</f>
        <v/>
      </c>
      <c r="F61" s="63" t="inlineStr">
        <is>
          <t>Status is sent and the expiry date has not passed.</t>
        </is>
      </c>
      <c r="G61" s="52" t="n"/>
      <c r="H61" s="52" t="n"/>
      <c r="I61" s="52" t="n"/>
      <c r="J61" s="52" t="n"/>
      <c r="K61" s="52" t="n"/>
    </row>
    <row r="62">
      <c r="B62" s="64" t="inlineStr">
        <is>
          <t>Expiring in the next 7 days</t>
        </is>
      </c>
      <c r="C62" s="49" t="n"/>
      <c r="D62" s="49" t="n"/>
      <c r="E62" s="65">
        <f>SUMPRODUCT((H8:H57&lt;&gt;"")*ISNUMBER(H8:H57)*(H8:H57&lt;=7)*(J8:J57="Sent - awaiting reply"))</f>
        <v/>
      </c>
      <c r="F62" s="66" t="inlineStr">
        <is>
          <t>Chase these. After the date you prescribed, the offer is gone.</t>
        </is>
      </c>
      <c r="G62" s="49" t="n"/>
      <c r="H62" s="49" t="n"/>
      <c r="I62" s="49" t="n"/>
      <c r="J62" s="49" t="n"/>
      <c r="K62" s="49" t="n"/>
    </row>
    <row r="63">
      <c r="B63" s="22" t="inlineStr">
        <is>
          <t>Value quoted</t>
        </is>
      </c>
      <c r="C63" s="52" t="n"/>
      <c r="D63" s="52" t="n"/>
      <c r="E63" s="67">
        <f>SUM(I8:I57)</f>
        <v/>
      </c>
      <c r="F63" s="63" t="inlineStr"/>
      <c r="G63" s="52" t="n"/>
      <c r="H63" s="52" t="n"/>
      <c r="I63" s="52" t="n"/>
      <c r="J63" s="52" t="n"/>
      <c r="K63" s="52" t="n"/>
    </row>
    <row r="64">
      <c r="B64" s="22" t="inlineStr">
        <is>
          <t>Value won</t>
        </is>
      </c>
      <c r="C64" s="52" t="n"/>
      <c r="D64" s="52" t="n"/>
      <c r="E64" s="67">
        <f>SUMIF(J8:J57,"Accepted - order confirmed",K8:K57)</f>
        <v/>
      </c>
      <c r="F64" s="63" t="inlineStr"/>
      <c r="G64" s="52" t="n"/>
      <c r="H64" s="52" t="n"/>
      <c r="I64" s="52" t="n"/>
      <c r="J64" s="52" t="n"/>
      <c r="K64" s="52" t="n"/>
    </row>
    <row r="65">
      <c r="B65" s="22" t="inlineStr">
        <is>
          <t>Win rate by count</t>
        </is>
      </c>
      <c r="C65" s="52" t="n"/>
      <c r="D65" s="52" t="n"/>
      <c r="E65" s="68">
        <f>IF(COUNTA(B8:B57)=0,"",COUNTIF(J8:J57,"Accepted - order confirmed")/COUNTA(B8:B57))</f>
        <v/>
      </c>
      <c r="F65" s="63" t="inlineStr">
        <is>
          <t>Accepted quotations as a share of every quotation logged.</t>
        </is>
      </c>
      <c r="G65" s="52" t="n"/>
      <c r="H65" s="52" t="n"/>
      <c r="I65" s="52" t="n"/>
      <c r="J65" s="52" t="n"/>
      <c r="K65" s="52" t="n"/>
    </row>
    <row r="66" ht="27" customHeight="1">
      <c r="B66" s="22" t="inlineStr">
        <is>
          <t>Win rate by value</t>
        </is>
      </c>
      <c r="C66" s="52" t="n"/>
      <c r="D66" s="52" t="n"/>
      <c r="E66" s="68">
        <f>IF(SUM(I8:I57)=0,"",SUMIF(J8:J57,"Accepted - order confirmed",K8:K57)/SUM(I8:I57))</f>
        <v/>
      </c>
      <c r="F66" s="63" t="inlineStr">
        <is>
          <t>Value won as a share of value quoted. Read it against win rate by count: the two move apart when your large quotations behave differently from your small ones.</t>
        </is>
      </c>
      <c r="G66" s="52" t="n"/>
      <c r="H66" s="52" t="n"/>
      <c r="I66" s="52" t="n"/>
      <c r="J66" s="52" t="n"/>
      <c r="K66" s="52" t="n"/>
    </row>
    <row r="67">
      <c r="B67" s="69" t="inlineStr">
        <is>
          <t>Lapsed without a reply</t>
        </is>
      </c>
      <c r="C67" s="29" t="n"/>
      <c r="D67" s="29" t="n"/>
      <c r="E67" s="70">
        <f>COUNTIF(J8:J57,"Lapsed - validity expired")</f>
        <v/>
      </c>
      <c r="F67" s="71" t="inlineStr">
        <is>
          <t>Each one is a quotation that expired while nobody followed it up.</t>
        </is>
      </c>
      <c r="G67" s="29" t="n"/>
      <c r="H67" s="29" t="n"/>
      <c r="I67" s="29" t="n"/>
      <c r="J67" s="29" t="n"/>
      <c r="K67" s="29" t="n"/>
    </row>
    <row r="68"/>
    <row r="69" ht="27" customHeight="1">
      <c r="B69" s="9" t="inlineStr">
        <is>
          <t>Days left reads EXPIRED once the date has passed. That is a statement about your offer, not about the customer's interest: under section 6(2) the proposal is revoked by the lapse of the time you prescribed. You are free to quote again, at today's prices.</t>
        </is>
      </c>
    </row>
    <row r="70"/>
    <row r="71">
      <c r="B71" s="12"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22">
    <mergeCell ref="B60:D60"/>
    <mergeCell ref="B67:D67"/>
    <mergeCell ref="B61:D61"/>
    <mergeCell ref="F66:K66"/>
    <mergeCell ref="F62:K62"/>
    <mergeCell ref="B5:K5"/>
    <mergeCell ref="F67:K67"/>
    <mergeCell ref="B65:D65"/>
    <mergeCell ref="F61:K61"/>
    <mergeCell ref="B3:K3"/>
    <mergeCell ref="B64:D64"/>
    <mergeCell ref="B59:K59"/>
    <mergeCell ref="B71:K71"/>
    <mergeCell ref="B63:D63"/>
    <mergeCell ref="F60:K60"/>
    <mergeCell ref="B62:D62"/>
    <mergeCell ref="B2:K2"/>
    <mergeCell ref="F64:K64"/>
    <mergeCell ref="F63:K63"/>
    <mergeCell ref="F65:K65"/>
    <mergeCell ref="B66:D66"/>
    <mergeCell ref="B69:K69"/>
  </mergeCells>
  <dataValidations count="100">
    <dataValidation sqref="J8" showDropDown="0" showInputMessage="0" showErrorMessage="0" allowBlank="1" type="list">
      <formula1>Lists!$A$39:$A$46</formula1>
    </dataValidation>
    <dataValidation sqref="F8"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9" showDropDown="0" showInputMessage="0" showErrorMessage="0" allowBlank="1" type="list">
      <formula1>Lists!$A$39:$A$46</formula1>
    </dataValidation>
    <dataValidation sqref="F9"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10" showDropDown="0" showInputMessage="0" showErrorMessage="0" allowBlank="1" type="list">
      <formula1>Lists!$A$39:$A$46</formula1>
    </dataValidation>
    <dataValidation sqref="F10"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11" showDropDown="0" showInputMessage="0" showErrorMessage="0" allowBlank="1" type="list">
      <formula1>Lists!$A$39:$A$46</formula1>
    </dataValidation>
    <dataValidation sqref="F11"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12" showDropDown="0" showInputMessage="0" showErrorMessage="0" allowBlank="1" type="list">
      <formula1>Lists!$A$39:$A$46</formula1>
    </dataValidation>
    <dataValidation sqref="F12"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13" showDropDown="0" showInputMessage="0" showErrorMessage="0" allowBlank="1" type="list">
      <formula1>Lists!$A$39:$A$46</formula1>
    </dataValidation>
    <dataValidation sqref="F13"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14" showDropDown="0" showInputMessage="0" showErrorMessage="0" allowBlank="1" type="list">
      <formula1>Lists!$A$39:$A$46</formula1>
    </dataValidation>
    <dataValidation sqref="F14"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15" showDropDown="0" showInputMessage="0" showErrorMessage="0" allowBlank="1" type="list">
      <formula1>Lists!$A$39:$A$46</formula1>
    </dataValidation>
    <dataValidation sqref="F15"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16" showDropDown="0" showInputMessage="0" showErrorMessage="0" allowBlank="1" type="list">
      <formula1>Lists!$A$39:$A$46</formula1>
    </dataValidation>
    <dataValidation sqref="F16"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17" showDropDown="0" showInputMessage="0" showErrorMessage="0" allowBlank="1" type="list">
      <formula1>Lists!$A$39:$A$46</formula1>
    </dataValidation>
    <dataValidation sqref="F17"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18" showDropDown="0" showInputMessage="0" showErrorMessage="0" allowBlank="1" type="list">
      <formula1>Lists!$A$39:$A$46</formula1>
    </dataValidation>
    <dataValidation sqref="F18"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19" showDropDown="0" showInputMessage="0" showErrorMessage="0" allowBlank="1" type="list">
      <formula1>Lists!$A$39:$A$46</formula1>
    </dataValidation>
    <dataValidation sqref="F19"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20" showDropDown="0" showInputMessage="0" showErrorMessage="0" allowBlank="1" type="list">
      <formula1>Lists!$A$39:$A$46</formula1>
    </dataValidation>
    <dataValidation sqref="F20"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21" showDropDown="0" showInputMessage="0" showErrorMessage="0" allowBlank="1" type="list">
      <formula1>Lists!$A$39:$A$46</formula1>
    </dataValidation>
    <dataValidation sqref="F21"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22" showDropDown="0" showInputMessage="0" showErrorMessage="0" allowBlank="1" type="list">
      <formula1>Lists!$A$39:$A$46</formula1>
    </dataValidation>
    <dataValidation sqref="F22"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23" showDropDown="0" showInputMessage="0" showErrorMessage="0" allowBlank="1" type="list">
      <formula1>Lists!$A$39:$A$46</formula1>
    </dataValidation>
    <dataValidation sqref="F23"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24" showDropDown="0" showInputMessage="0" showErrorMessage="0" allowBlank="1" type="list">
      <formula1>Lists!$A$39:$A$46</formula1>
    </dataValidation>
    <dataValidation sqref="F24"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25" showDropDown="0" showInputMessage="0" showErrorMessage="0" allowBlank="1" type="list">
      <formula1>Lists!$A$39:$A$46</formula1>
    </dataValidation>
    <dataValidation sqref="F25"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26" showDropDown="0" showInputMessage="0" showErrorMessage="0" allowBlank="1" type="list">
      <formula1>Lists!$A$39:$A$46</formula1>
    </dataValidation>
    <dataValidation sqref="F26"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27" showDropDown="0" showInputMessage="0" showErrorMessage="0" allowBlank="1" type="list">
      <formula1>Lists!$A$39:$A$46</formula1>
    </dataValidation>
    <dataValidation sqref="F27"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28" showDropDown="0" showInputMessage="0" showErrorMessage="0" allowBlank="1" type="list">
      <formula1>Lists!$A$39:$A$46</formula1>
    </dataValidation>
    <dataValidation sqref="F28"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29" showDropDown="0" showInputMessage="0" showErrorMessage="0" allowBlank="1" type="list">
      <formula1>Lists!$A$39:$A$46</formula1>
    </dataValidation>
    <dataValidation sqref="F29"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30" showDropDown="0" showInputMessage="0" showErrorMessage="0" allowBlank="1" type="list">
      <formula1>Lists!$A$39:$A$46</formula1>
    </dataValidation>
    <dataValidation sqref="F30"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31" showDropDown="0" showInputMessage="0" showErrorMessage="0" allowBlank="1" type="list">
      <formula1>Lists!$A$39:$A$46</formula1>
    </dataValidation>
    <dataValidation sqref="F31"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32" showDropDown="0" showInputMessage="0" showErrorMessage="0" allowBlank="1" type="list">
      <formula1>Lists!$A$39:$A$46</formula1>
    </dataValidation>
    <dataValidation sqref="F32"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33" showDropDown="0" showInputMessage="0" showErrorMessage="0" allowBlank="1" type="list">
      <formula1>Lists!$A$39:$A$46</formula1>
    </dataValidation>
    <dataValidation sqref="F33"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34" showDropDown="0" showInputMessage="0" showErrorMessage="0" allowBlank="1" type="list">
      <formula1>Lists!$A$39:$A$46</formula1>
    </dataValidation>
    <dataValidation sqref="F34"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35" showDropDown="0" showInputMessage="0" showErrorMessage="0" allowBlank="1" type="list">
      <formula1>Lists!$A$39:$A$46</formula1>
    </dataValidation>
    <dataValidation sqref="F35"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36" showDropDown="0" showInputMessage="0" showErrorMessage="0" allowBlank="1" type="list">
      <formula1>Lists!$A$39:$A$46</formula1>
    </dataValidation>
    <dataValidation sqref="F36"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37" showDropDown="0" showInputMessage="0" showErrorMessage="0" allowBlank="1" type="list">
      <formula1>Lists!$A$39:$A$46</formula1>
    </dataValidation>
    <dataValidation sqref="F37"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38" showDropDown="0" showInputMessage="0" showErrorMessage="0" allowBlank="1" type="list">
      <formula1>Lists!$A$39:$A$46</formula1>
    </dataValidation>
    <dataValidation sqref="F38"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39" showDropDown="0" showInputMessage="0" showErrorMessage="0" allowBlank="1" type="list">
      <formula1>Lists!$A$39:$A$46</formula1>
    </dataValidation>
    <dataValidation sqref="F39"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40" showDropDown="0" showInputMessage="0" showErrorMessage="0" allowBlank="1" type="list">
      <formula1>Lists!$A$39:$A$46</formula1>
    </dataValidation>
    <dataValidation sqref="F40"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41" showDropDown="0" showInputMessage="0" showErrorMessage="0" allowBlank="1" type="list">
      <formula1>Lists!$A$39:$A$46</formula1>
    </dataValidation>
    <dataValidation sqref="F41"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42" showDropDown="0" showInputMessage="0" showErrorMessage="0" allowBlank="1" type="list">
      <formula1>Lists!$A$39:$A$46</formula1>
    </dataValidation>
    <dataValidation sqref="F42"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43" showDropDown="0" showInputMessage="0" showErrorMessage="0" allowBlank="1" type="list">
      <formula1>Lists!$A$39:$A$46</formula1>
    </dataValidation>
    <dataValidation sqref="F43"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44" showDropDown="0" showInputMessage="0" showErrorMessage="0" allowBlank="1" type="list">
      <formula1>Lists!$A$39:$A$46</formula1>
    </dataValidation>
    <dataValidation sqref="F44"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45" showDropDown="0" showInputMessage="0" showErrorMessage="0" allowBlank="1" type="list">
      <formula1>Lists!$A$39:$A$46</formula1>
    </dataValidation>
    <dataValidation sqref="F45"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46" showDropDown="0" showInputMessage="0" showErrorMessage="0" allowBlank="1" type="list">
      <formula1>Lists!$A$39:$A$46</formula1>
    </dataValidation>
    <dataValidation sqref="F46"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47" showDropDown="0" showInputMessage="0" showErrorMessage="0" allowBlank="1" type="list">
      <formula1>Lists!$A$39:$A$46</formula1>
    </dataValidation>
    <dataValidation sqref="F47"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48" showDropDown="0" showInputMessage="0" showErrorMessage="0" allowBlank="1" type="list">
      <formula1>Lists!$A$39:$A$46</formula1>
    </dataValidation>
    <dataValidation sqref="F48"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49" showDropDown="0" showInputMessage="0" showErrorMessage="0" allowBlank="1" type="list">
      <formula1>Lists!$A$39:$A$46</formula1>
    </dataValidation>
    <dataValidation sqref="F49"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50" showDropDown="0" showInputMessage="0" showErrorMessage="0" allowBlank="1" type="list">
      <formula1>Lists!$A$39:$A$46</formula1>
    </dataValidation>
    <dataValidation sqref="F50"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51" showDropDown="0" showInputMessage="0" showErrorMessage="0" allowBlank="1" type="list">
      <formula1>Lists!$A$39:$A$46</formula1>
    </dataValidation>
    <dataValidation sqref="F51"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52" showDropDown="0" showInputMessage="0" showErrorMessage="0" allowBlank="1" type="list">
      <formula1>Lists!$A$39:$A$46</formula1>
    </dataValidation>
    <dataValidation sqref="F52"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53" showDropDown="0" showInputMessage="0" showErrorMessage="0" allowBlank="1" type="list">
      <formula1>Lists!$A$39:$A$46</formula1>
    </dataValidation>
    <dataValidation sqref="F53"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54" showDropDown="0" showInputMessage="0" showErrorMessage="0" allowBlank="1" type="list">
      <formula1>Lists!$A$39:$A$46</formula1>
    </dataValidation>
    <dataValidation sqref="F54"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55" showDropDown="0" showInputMessage="0" showErrorMessage="0" allowBlank="1" type="list">
      <formula1>Lists!$A$39:$A$46</formula1>
    </dataValidation>
    <dataValidation sqref="F55"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56" showDropDown="0" showInputMessage="0" showErrorMessage="0" allowBlank="1" type="list">
      <formula1>Lists!$A$39:$A$46</formula1>
    </dataValidation>
    <dataValidation sqref="F56"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 sqref="J57" showDropDown="0" showInputMessage="0" showErrorMessage="0" allowBlank="1" type="list">
      <formula1>Lists!$A$39:$A$46</formula1>
    </dataValidation>
    <dataValidation sqref="F57" showDropDown="0" showInputMessage="0" showErrorMessage="1" allowBlank="1" errorTitle="Validity in days" error="Enter a validity between 1 and 365 days. A quotation with no validity stays open for a reasonable time you do not control (s.6(2), Contract Act)." type="whole" operator="between">
      <formula1>1</formula1>
      <formula2>365</formula2>
    </dataValidation>
  </dataValidations>
  <pageMargins left="0.3" right="0.3" top="0.4" bottom="0.4"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D29"/>
  <sheetViews>
    <sheetView workbookViewId="0">
      <selection activeCell="A1" sqref="A1"/>
    </sheetView>
  </sheetViews>
  <sheetFormatPr baseColWidth="8" defaultRowHeight="15"/>
  <cols>
    <col width="3" customWidth="1" min="1" max="1"/>
    <col width="26" customWidth="1" min="2" max="2"/>
    <col width="74" customWidth="1" min="3" max="3"/>
    <col width="30" customWidth="1" min="4" max="4"/>
    <col width="3" customWidth="1" min="5" max="5"/>
  </cols>
  <sheetData>
    <row r="1"/>
    <row r="2">
      <c r="B2" s="1" t="inlineStr">
        <is>
          <t>Rule Reference</t>
        </is>
      </c>
    </row>
    <row r="3">
      <c r="B3" s="2" t="inlineStr">
        <is>
          <t>The provisions behind this workbook, quoted so you can check them</t>
        </is>
      </c>
    </row>
    <row r="4"/>
    <row r="5" ht="27" customHeight="1">
      <c r="B5" s="9" t="inlineStr">
        <is>
          <t>Quoted from the Indian Contract Act, 1872 on indiacode.nic.in and the CGST Act, 2017 on the CBIC tax information portal, both read 01-Oct-2026. Where a quotation is shortened it is marked.</t>
        </is>
      </c>
    </row>
    <row r="6"/>
    <row r="7" ht="27" customHeight="1">
      <c r="B7" s="30" t="inlineStr">
        <is>
          <t>Provision</t>
        </is>
      </c>
      <c r="C7" s="30" t="inlineStr">
        <is>
          <t>What it says</t>
        </is>
      </c>
      <c r="D7" s="30" t="inlineStr">
        <is>
          <t>What it means for a quotation</t>
        </is>
      </c>
    </row>
    <row r="8">
      <c r="B8" s="4" t="inlineStr">
        <is>
          <t xml:space="preserve">  INDIAN CONTRACT ACT, 1872</t>
        </is>
      </c>
      <c r="C8" s="21" t="n"/>
      <c r="D8" s="21" t="n"/>
    </row>
    <row r="9" ht="40" customHeight="1">
      <c r="B9" s="56" t="inlineStr">
        <is>
          <t>Section 2(a)</t>
        </is>
      </c>
      <c r="C9" s="72" t="inlineStr">
        <is>
          <t>When one person signifies to another his willingness to do or to abstain from doing anything, with a view to obtaining the assent of that other to such act or abstinence, he is said to make a proposal.</t>
        </is>
      </c>
      <c r="D9" s="58" t="inlineStr">
        <is>
          <t>Your quotation is a proposal. Not a formality, not a brochure.</t>
        </is>
      </c>
    </row>
    <row r="10" ht="40" customHeight="1">
      <c r="B10" s="56" t="inlineStr">
        <is>
          <t>Section 2(b)</t>
        </is>
      </c>
      <c r="C10" s="72" t="inlineStr">
        <is>
          <t>When the person to whom the proposal is made signifies his assent thereto, the proposal is said to be accepted. A proposal, when accepted, becomes a promise.</t>
        </is>
      </c>
      <c r="D10" s="58" t="inlineStr">
        <is>
          <t>Their yes converts your price into a promise.</t>
        </is>
      </c>
    </row>
    <row r="11" ht="40" customHeight="1">
      <c r="B11" s="56" t="inlineStr">
        <is>
          <t>Section 2(e), 2(h)</t>
        </is>
      </c>
      <c r="C11" s="72" t="inlineStr">
        <is>
          <t>Every promise and every set of promises, forming the consideration for each other, is an agreement. An agreement enforceable by law is a contract.</t>
        </is>
      </c>
      <c r="D11" s="58" t="inlineStr">
        <is>
          <t>Promise plus consideration is a contract you can be held to.</t>
        </is>
      </c>
    </row>
    <row r="12" ht="146" customHeight="1">
      <c r="B12" s="56" t="inlineStr">
        <is>
          <t>Section 4</t>
        </is>
      </c>
      <c r="C12" s="72" t="inlineStr">
        <is>
          <t>The communication of an acceptance is complete, as against the proposer, when it is put in a course of transmission to him, so as to be out of the power of the acceptor.</t>
        </is>
      </c>
      <c r="D12" s="58" t="inlineStr">
        <is>
          <t>You are bound when the customer sends the acceptance, not when you read it. The illustrations to the section are post and telegram; for instantaneous means the Supreme Court has treated acceptance as complete when it is heard (Bhagwandas Kedia, 1966). On either reading an unread inbox is not a defence.</t>
        </is>
      </c>
    </row>
    <row r="13" ht="40" customHeight="1">
      <c r="B13" s="56" t="inlineStr">
        <is>
          <t>Section 5</t>
        </is>
      </c>
      <c r="C13" s="72" t="inlineStr">
        <is>
          <t>A proposal may be revoked at any time before the communication of its acceptance is complete as against the proposer, but not afterwards.</t>
        </is>
      </c>
      <c r="D13" s="58" t="inlineStr">
        <is>
          <t>Withdraw before they accept and you are free. After, you are not.</t>
        </is>
      </c>
    </row>
    <row r="14" ht="106" customHeight="1">
      <c r="B14" s="56" t="inlineStr">
        <is>
          <t>Section 6</t>
        </is>
      </c>
      <c r="C14" s="72" t="inlineStr">
        <is>
          <t>A proposal is revoked: (1) by the communication of notice of revocation by the proposer to the other party; (2) by the lapse of the time prescribed in such proposal for its acceptance, or, if no time is so prescribed, by the lapse of a reasonable time, without communication of the acceptance; (3) by the failure of the acceptor to fulfil a condition precedent to acceptance; or (4) by the death or insanity of the proposer, if the fact of his death or insanity comes to the knowledge of the acceptor before acceptance.</t>
        </is>
      </c>
      <c r="D14" s="58" t="inlineStr">
        <is>
          <t>Clause (2) is why the validity date exists. Prescribe no time and reasonable is decided by someone else, later.</t>
        </is>
      </c>
    </row>
    <row r="15" ht="106" customHeight="1">
      <c r="B15" s="56" t="inlineStr">
        <is>
          <t>Section 7</t>
        </is>
      </c>
      <c r="C15" s="72" t="inlineStr">
        <is>
          <t>In order to convert a proposal into a promise, the acceptance must: (1) be absolute and unqualified; (2) be expressed in some usual and reasonable manner, unless the proposal prescribes the manner in which it is to be accepted. If the proposal prescribes a manner in which it is to be accepted, and the acceptance is not made in such manner, the proposer may, within a reasonable time after the acceptance is communicated to him, insist that his proposal shall be accepted in the prescribed manner, and not otherwise; but if he fails to do so, he accepts the acceptance.</t>
        </is>
      </c>
      <c r="D15" s="58" t="inlineStr">
        <is>
          <t>A qualified acceptance is a counter-offer. And if you prescribe a manner, enforce it promptly or you lose the point.</t>
        </is>
      </c>
    </row>
    <row r="16" ht="53" customHeight="1">
      <c r="B16" s="56" t="inlineStr">
        <is>
          <t>Section 8</t>
        </is>
      </c>
      <c r="C16" s="72" t="inlineStr">
        <is>
          <t>Performance of the conditions of a proposal, or the acceptance of any consideration for a reciprocal promise which may be offered with a proposal, is an acceptance of the proposal.</t>
        </is>
      </c>
      <c r="D16" s="58" t="inlineStr">
        <is>
          <t>Starting the work, or taking the advance, is acceptance. Paperwork optional, contract real.</t>
        </is>
      </c>
    </row>
    <row r="17" ht="53" customHeight="1">
      <c r="B17" s="56" t="inlineStr">
        <is>
          <t>Section 5, Uttar Pradesh</t>
        </is>
      </c>
      <c r="C17" s="72" t="inlineStr">
        <is>
          <t>UP Act 57 of 1976 inserted an Explanation: where an invitation to a proposal contains a condition that any proposal made in response shall be kept open for a specified time, and a proposal is made accepting that condition, such proposal may not be revoked within such time.</t>
        </is>
      </c>
      <c r="D17" s="58" t="inlineStr">
        <is>
          <t>A state variation. Relevant if you bid into UP tenders that require the bid be held open.</t>
        </is>
      </c>
    </row>
    <row r="18">
      <c r="B18" s="4" t="inlineStr">
        <is>
          <t xml:space="preserve">  CGST ACT, 2017</t>
        </is>
      </c>
      <c r="C18" s="21" t="n"/>
      <c r="D18" s="21" t="n"/>
    </row>
    <row r="19" ht="66" customHeight="1">
      <c r="B19" s="56" t="inlineStr">
        <is>
          <t>Section 14</t>
        </is>
      </c>
      <c r="C19" s="72" t="inlineStr">
        <is>
          <t>Notwithstanding anything contained in section 12 or section 13, the time of supply, where there is a change in the rate of tax in respect of goods or services or both, shall be determined in the following manner, and then by reference to the dates of the invoice and of the receipt of payment, in each combination. (Shortened: the section sets out six cases.)</t>
        </is>
      </c>
      <c r="D19" s="58" t="inlineStr">
        <is>
          <t>A quotation does not lock a GST rate. The invoice and payment dates do the work.</t>
        </is>
      </c>
    </row>
    <row r="20" ht="53" customHeight="1">
      <c r="B20" s="56" t="inlineStr">
        <is>
          <t>Section 15(1)</t>
        </is>
      </c>
      <c r="C20" s="72" t="inlineStr">
        <is>
          <t>The value of a supply of goods or services or both shall be the transaction value, which is the price actually paid or payable for the said supply, where the supplier and the recipient are not related and the price is the sole consideration for the supply.</t>
        </is>
      </c>
      <c r="D20" s="58" t="inlineStr">
        <is>
          <t>The quoted price, once accepted and invoiced, is the value GST is charged on.</t>
        </is>
      </c>
    </row>
    <row r="21" ht="66" customHeight="1">
      <c r="B21" s="56" t="inlineStr">
        <is>
          <t>Section 15(2)(c)</t>
        </is>
      </c>
      <c r="C21" s="72" t="inlineStr">
        <is>
          <t>The value of supply shall include incidental expenses, including commission and packing, charged by the supplier to the recipient of a supply and any amount charged for anything done by the supplier in respect of the supply at the time of, or before delivery of goods or supply of services.</t>
        </is>
      </c>
      <c r="D21" s="58" t="inlineStr">
        <is>
          <t>Packing and forwarding quoted separately is still part of the taxable value.</t>
        </is>
      </c>
    </row>
    <row r="22" ht="40" customHeight="1">
      <c r="B22" s="56" t="inlineStr">
        <is>
          <t>Section 15(2)(d)</t>
        </is>
      </c>
      <c r="C22" s="72" t="inlineStr">
        <is>
          <t>The value of supply shall include interest or late fee or penalty for delayed payment of any consideration for any supply.</t>
        </is>
      </c>
      <c r="D22" s="58" t="inlineStr">
        <is>
          <t>Your late-payment interest clause is taxable when you actually charge it.</t>
        </is>
      </c>
    </row>
    <row r="23" ht="53" customHeight="1">
      <c r="B23" s="56" t="inlineStr">
        <is>
          <t>Section 15(3)(a)</t>
        </is>
      </c>
      <c r="C23" s="72" t="inlineStr">
        <is>
          <t>The value of the supply shall not include any discount which is given before or at the time of the supply if such discount has been duly recorded in the invoice issued in respect of such supply.</t>
        </is>
      </c>
      <c r="D23" s="58" t="inlineStr">
        <is>
          <t>A discount you promise in the quotation must reach the invoice, or GST is charged on the full price.</t>
        </is>
      </c>
    </row>
    <row r="24" ht="40" customHeight="1">
      <c r="B24" s="56" t="inlineStr">
        <is>
          <t>Section 31, Rule 46</t>
        </is>
      </c>
      <c r="C24" s="72" t="inlineStr">
        <is>
          <t>Section 31 lists the documents a registered person must issue, and Rule 46 prescribes the particulars of a tax invoice. Neither mentions a quotation.</t>
        </is>
      </c>
      <c r="D24" s="58" t="inlineStr">
        <is>
          <t>There is no official quotation format. Nothing here is mandatory by law.</t>
        </is>
      </c>
    </row>
    <row r="25"/>
    <row r="26" ht="27" customHeight="1">
      <c r="B26" s="10" t="inlineStr">
        <is>
          <t>Sources: Indian Contract Act, 1872, indiacode.nic.in/indiacode/bitstream/123456789/2187/2/A187209.pdf. CGST Act, 2017, taxinformation.cbic.gov.in HTML repository, chapter 4, sections 14 and 15. Both read 01-Oct-2026.</t>
        </is>
      </c>
      <c r="C26" s="55" t="n"/>
      <c r="D26" s="55" t="n"/>
    </row>
    <row r="27">
      <c r="B27" s="9" t="inlineStr">
        <is>
          <t>General guidance, not legal or tax advice. Statutory text is quoted for reference and may be amended after the date above.</t>
        </is>
      </c>
    </row>
    <row r="28"/>
    <row r="29">
      <c r="B29" s="12"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8">
    <mergeCell ref="B3:D3"/>
    <mergeCell ref="B5:D5"/>
    <mergeCell ref="B8:D8"/>
    <mergeCell ref="B26:D26"/>
    <mergeCell ref="B18:D18"/>
    <mergeCell ref="B27:D27"/>
    <mergeCell ref="B29:D29"/>
    <mergeCell ref="B2:D2"/>
  </mergeCells>
  <pageMargins left="0.3" right="0.3" top="0.4" bottom="0.4"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2026-10-06T12:53:25Z</dcterms:created>
  <dcterms:modified xmlns:dcterms="http://purl.org/dc/terms/" xmlns:xsi="http://www.w3.org/2001/XMLSchema-instance" xsi:type="dcterms:W3CDTF">2026-10-06T12:53:25Z</dcterms:modified>
</cp:coreProperties>
</file>