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Gift Register" sheetId="2" state="visible" r:id="rId2"/>
    <sheet xmlns:r="http://schemas.openxmlformats.org/officeDocument/2006/relationships" name="Staff Gift Tracker" sheetId="3" state="visible" r:id="rId3"/>
    <sheet xmlns:r="http://schemas.openxmlformats.org/officeDocument/2006/relationships" name="Summary" sheetId="4" state="visible" r:id="rId4"/>
    <sheet xmlns:r="http://schemas.openxmlformats.org/officeDocument/2006/relationships" name="Example" sheetId="5" state="visible" r:id="rId5"/>
    <sheet xmlns:r="http://schemas.openxmlformats.org/officeDocument/2006/relationships" name="Rule Reference" sheetId="6" state="visible" r:id="rId6"/>
    <sheet xmlns:r="http://schemas.openxmlformats.org/officeDocument/2006/relationships" name="Lists" sheetId="7" state="hidden" r:id="rId7"/>
  </sheets>
  <definedNames>
    <definedName name="_xlnm.Print_Area" localSheetId="0">'Instructions'!$A$1:$D$51</definedName>
    <definedName name="_xlnm.Print_Titles" localSheetId="1">'Gift Register'!$6:$7,'Gift Register'!$B:$D</definedName>
    <definedName name="_xlnm.Print_Area" localSheetId="1">'Gift Register'!$A$1:$X$111</definedName>
    <definedName name="_xlnm.Print_Area" localSheetId="2">'Staff Gift Tracker'!$A$1:$I$50</definedName>
    <definedName name="_xlnm.Print_Area" localSheetId="3">'Summary'!$A$1:$F$39</definedName>
    <definedName name="_xlnm.Print_Titles" localSheetId="4">'Example'!$6:$7,'Example'!$B:$D</definedName>
    <definedName name="_xlnm.Print_Area" localSheetId="4">'Example'!$A$1:$X$29</definedName>
    <definedName name="_xlnm.Print_Area" localSheetId="5">'Rule Reference'!$A$1:$E$23</definedName>
  </definedNames>
  <calcPr calcId="124519" fullCalcOnLoad="1"/>
</workbook>
</file>

<file path=xl/styles.xml><?xml version="1.0" encoding="utf-8"?>
<styleSheet xmlns="http://schemas.openxmlformats.org/spreadsheetml/2006/main">
  <numFmts count="4">
    <numFmt numFmtId="164" formatCode="yyyy-mm-dd"/>
    <numFmt numFmtId="165" formatCode="DD-MMM-YYYY"/>
    <numFmt numFmtId="166" formatCode="[&gt;=10000000]&quot;₹&quot;##\,##\,##\,##0.00;[&gt;=100000]&quot;₹&quot;##\,##\,##0.00;&quot;₹&quot;#,##0.00"/>
    <numFmt numFmtId="167" formatCode="General&quot;%&quot;"/>
  </numFmts>
  <fonts count="11">
    <font>
      <name val="Calibri"/>
      <family val="2"/>
      <color theme="1"/>
      <sz val="11"/>
      <scheme val="minor"/>
    </font>
    <font>
      <name val="Calibri"/>
      <b val="1"/>
      <color rgb="00FFFFFF"/>
      <sz val="11"/>
    </font>
    <font>
      <name val="Calibri"/>
      <color rgb="001F2937"/>
      <sz val="10"/>
    </font>
    <font>
      <name val="Calibri"/>
      <b val="1"/>
      <color rgb="001F2937"/>
      <sz val="16"/>
    </font>
    <font>
      <name val="Calibri"/>
      <b val="1"/>
      <color rgb="00C52031"/>
      <sz val="12"/>
    </font>
    <font>
      <name val="Calibri"/>
      <i val="1"/>
      <color rgb="006B7280"/>
      <sz val="9"/>
    </font>
    <font>
      <name val="Calibri"/>
      <b val="1"/>
      <color rgb="001F2937"/>
      <sz val="11"/>
    </font>
    <font>
      <name val="Calibri"/>
      <b val="1"/>
      <color rgb="001F2937"/>
      <sz val="15"/>
    </font>
    <font>
      <name val="Calibri"/>
      <b val="1"/>
      <color rgb="00C52031"/>
      <sz val="11"/>
    </font>
    <font>
      <name val="Calibri"/>
      <b val="1"/>
      <color rgb="001F2937"/>
      <sz val="10"/>
    </font>
    <font>
      <name val="Calibri"/>
      <b val="1"/>
      <color rgb="00C52031"/>
      <sz val="10"/>
    </font>
  </fonts>
  <fills count="8">
    <fill>
      <patternFill/>
    </fill>
    <fill>
      <patternFill patternType="gray125"/>
    </fill>
    <fill>
      <patternFill patternType="solid">
        <fgColor rgb="00C52031"/>
        <bgColor rgb="00C52031"/>
      </patternFill>
    </fill>
    <fill>
      <patternFill patternType="solid">
        <fgColor rgb="00FFFBEB"/>
        <bgColor rgb="00FFFBEB"/>
      </patternFill>
    </fill>
    <fill>
      <patternFill patternType="solid">
        <fgColor rgb="00F3F4F6"/>
        <bgColor rgb="00F3F4F6"/>
      </patternFill>
    </fill>
    <fill>
      <patternFill patternType="solid">
        <fgColor rgb="00F9FAFB"/>
        <bgColor rgb="00F9FAFB"/>
      </patternFill>
    </fill>
    <fill>
      <patternFill patternType="solid">
        <fgColor rgb="00FFF4C2"/>
        <bgColor rgb="00FFF4C2"/>
      </patternFill>
    </fill>
    <fill>
      <patternFill patternType="solid">
        <fgColor rgb="001F2937"/>
        <bgColor rgb="001F2937"/>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53">
    <xf numFmtId="0" fontId="0" fillId="0" borderId="0" pivotButton="0" quotePrefix="0" xfId="0"/>
    <xf numFmtId="0" fontId="3" fillId="0" borderId="0" applyAlignment="1" pivotButton="0" quotePrefix="0" xfId="0">
      <alignment horizontal="left" vertical="center" wrapText="1"/>
    </xf>
    <xf numFmtId="0" fontId="4" fillId="0" borderId="0" applyAlignment="1" pivotButton="0" quotePrefix="0" xfId="0">
      <alignment horizontal="left" vertical="center" wrapText="1"/>
    </xf>
    <xf numFmtId="0" fontId="2" fillId="0" borderId="0" applyAlignment="1" pivotButton="0" quotePrefix="0" xfId="0">
      <alignment horizontal="left" vertical="top" wrapText="1"/>
    </xf>
    <xf numFmtId="0" fontId="1" fillId="2" borderId="0" applyAlignment="1" pivotButton="0" quotePrefix="0" xfId="0">
      <alignment horizontal="left" vertical="center" wrapText="1"/>
    </xf>
    <xf numFmtId="0" fontId="5" fillId="0" borderId="0" applyAlignment="1" pivotButton="0" quotePrefix="0" xfId="0">
      <alignment horizontal="left" vertical="top" wrapText="1"/>
    </xf>
    <xf numFmtId="0" fontId="6" fillId="3" borderId="0" applyAlignment="1" pivotButton="0" quotePrefix="0" xfId="0">
      <alignment horizontal="left" vertical="center" wrapText="1"/>
    </xf>
    <xf numFmtId="0" fontId="5" fillId="3" borderId="0" applyAlignment="1" pivotButton="0" quotePrefix="0" xfId="0">
      <alignment horizontal="left" vertical="top" wrapText="1"/>
    </xf>
    <xf numFmtId="0" fontId="5" fillId="4" borderId="0" applyAlignment="1" pivotButton="0" quotePrefix="0" xfId="0">
      <alignment horizontal="left" vertical="top" wrapText="1"/>
    </xf>
    <xf numFmtId="0" fontId="5" fillId="0" borderId="0" applyAlignment="1" pivotButton="0" quotePrefix="0" xfId="0">
      <alignment horizontal="center" vertical="center" wrapText="1"/>
    </xf>
    <xf numFmtId="0" fontId="7" fillId="0" borderId="0" applyAlignment="1" pivotButton="0" quotePrefix="0" xfId="0">
      <alignment horizontal="left" vertical="center" wrapText="1"/>
    </xf>
    <xf numFmtId="0" fontId="5" fillId="0" borderId="0" applyAlignment="1" pivotButton="0" quotePrefix="0" xfId="0">
      <alignment horizontal="left" vertical="center" wrapText="1"/>
    </xf>
    <xf numFmtId="0" fontId="8" fillId="0" borderId="0" applyAlignment="1" pivotButton="0" quotePrefix="0" xfId="0">
      <alignment horizontal="right" vertical="center"/>
    </xf>
    <xf numFmtId="0" fontId="9" fillId="5" borderId="1" applyAlignment="1" pivotButton="0" quotePrefix="0" xfId="0">
      <alignment horizontal="left" vertical="center" wrapText="1"/>
    </xf>
    <xf numFmtId="0" fontId="0" fillId="5" borderId="1" pivotButton="0" quotePrefix="0" xfId="0"/>
    <xf numFmtId="0" fontId="2" fillId="6" borderId="1" applyAlignment="1" applyProtection="1" pivotButton="0" quotePrefix="0" xfId="0">
      <alignment horizontal="left" vertical="center" wrapText="1"/>
      <protection locked="0" hidden="0"/>
    </xf>
    <xf numFmtId="0" fontId="0" fillId="6" borderId="1" applyProtection="1" pivotButton="0" quotePrefix="0" xfId="0">
      <protection locked="0" hidden="0"/>
    </xf>
    <xf numFmtId="165" fontId="2" fillId="6" borderId="1" applyAlignment="1" applyProtection="1" pivotButton="0" quotePrefix="0" xfId="0">
      <alignment horizontal="center" vertical="center" wrapText="1"/>
      <protection locked="0" hidden="0"/>
    </xf>
    <xf numFmtId="0" fontId="1" fillId="7" borderId="1" applyAlignment="1" pivotButton="0" quotePrefix="0" xfId="0">
      <alignment horizontal="left" vertical="center" wrapText="1"/>
    </xf>
    <xf numFmtId="0" fontId="0" fillId="7" borderId="1" pivotButton="0" quotePrefix="0" xfId="0"/>
    <xf numFmtId="0" fontId="1" fillId="2" borderId="1" applyAlignment="1" pivotButton="0" quotePrefix="0" xfId="0">
      <alignment horizontal="center" vertical="center" wrapText="1"/>
    </xf>
    <xf numFmtId="0" fontId="2" fillId="0" borderId="1" applyAlignment="1" pivotButton="0" quotePrefix="0" xfId="0">
      <alignment horizontal="center" vertical="center" wrapText="1"/>
    </xf>
    <xf numFmtId="49" fontId="2" fillId="6" borderId="1" applyAlignment="1" applyProtection="1" pivotButton="0" quotePrefix="0" xfId="0">
      <alignment horizontal="center" vertical="center" wrapText="1"/>
      <protection locked="0" hidden="0"/>
    </xf>
    <xf numFmtId="0" fontId="2" fillId="6" borderId="1" applyAlignment="1" applyProtection="1" pivotButton="0" quotePrefix="0" xfId="0">
      <alignment horizontal="center" vertical="center" wrapText="1"/>
      <protection locked="0" hidden="0"/>
    </xf>
    <xf numFmtId="166" fontId="2" fillId="6" borderId="1" applyAlignment="1" applyProtection="1" pivotButton="0" quotePrefix="0" xfId="0">
      <alignment horizontal="right" vertical="center"/>
      <protection locked="0" hidden="0"/>
    </xf>
    <xf numFmtId="166" fontId="2" fillId="0" borderId="1" applyAlignment="1" pivotButton="0" quotePrefix="0" xfId="0">
      <alignment horizontal="right" vertical="center"/>
    </xf>
    <xf numFmtId="167" fontId="2" fillId="6" borderId="1" applyAlignment="1" applyProtection="1" pivotButton="0" quotePrefix="0" xfId="0">
      <alignment horizontal="center" vertical="center" wrapText="1"/>
      <protection locked="0" hidden="0"/>
    </xf>
    <xf numFmtId="166" fontId="9" fillId="4" borderId="1" applyAlignment="1" pivotButton="0" quotePrefix="0" xfId="0">
      <alignment horizontal="right" vertical="center"/>
    </xf>
    <xf numFmtId="0" fontId="1" fillId="2" borderId="1" applyAlignment="1" pivotButton="0" quotePrefix="0" xfId="0">
      <alignment horizontal="left" vertical="center" wrapText="1"/>
    </xf>
    <xf numFmtId="0" fontId="0" fillId="2" borderId="1" pivotButton="0" quotePrefix="0" xfId="0"/>
    <xf numFmtId="166" fontId="6" fillId="4" borderId="1" applyAlignment="1" pivotButton="0" quotePrefix="0" xfId="0">
      <alignment horizontal="right" vertical="center"/>
    </xf>
    <xf numFmtId="0" fontId="6" fillId="4" borderId="1" applyAlignment="1" pivotButton="0" quotePrefix="0" xfId="0">
      <alignment horizontal="right" vertical="center"/>
    </xf>
    <xf numFmtId="0" fontId="5" fillId="4" borderId="0" applyAlignment="1" pivotButton="0" quotePrefix="0" xfId="0">
      <alignment horizontal="left" vertical="center" wrapText="1"/>
    </xf>
    <xf numFmtId="0" fontId="0" fillId="4" borderId="0" pivotButton="0" quotePrefix="0" xfId="0"/>
    <xf numFmtId="165" fontId="2" fillId="0" borderId="1" applyAlignment="1" pivotButton="0" quotePrefix="0" xfId="0">
      <alignment horizontal="right" vertical="center"/>
    </xf>
    <xf numFmtId="0" fontId="9" fillId="0" borderId="1" applyAlignment="1" pivotButton="0" quotePrefix="0" xfId="0">
      <alignment horizontal="left" vertical="center" wrapText="1"/>
    </xf>
    <xf numFmtId="0" fontId="9" fillId="3" borderId="1" applyAlignment="1" pivotButton="0" quotePrefix="0" xfId="0">
      <alignment horizontal="left" vertical="center" wrapText="1"/>
    </xf>
    <xf numFmtId="0" fontId="0" fillId="3" borderId="1" pivotButton="0" quotePrefix="0" xfId="0"/>
    <xf numFmtId="0" fontId="0" fillId="3" borderId="0" pivotButton="0" quotePrefix="0" xfId="0"/>
    <xf numFmtId="0" fontId="0" fillId="2" borderId="0" pivotButton="0" quotePrefix="0" xfId="0"/>
    <xf numFmtId="0" fontId="9" fillId="5" borderId="1" applyAlignment="1" pivotButton="0" quotePrefix="0" xfId="0">
      <alignment horizontal="center" vertical="center" wrapText="1"/>
    </xf>
    <xf numFmtId="0" fontId="2" fillId="0" borderId="1" applyAlignment="1" pivotButton="0" quotePrefix="0" xfId="0">
      <alignment horizontal="left" vertical="center" wrapText="1"/>
    </xf>
    <xf numFmtId="0" fontId="6" fillId="4" borderId="1" applyAlignment="1" pivotButton="0" quotePrefix="0" xfId="0">
      <alignment horizontal="left" vertical="center" wrapText="1"/>
    </xf>
    <xf numFmtId="0" fontId="6" fillId="4" borderId="1" applyAlignment="1" pivotButton="0" quotePrefix="0" xfId="0">
      <alignment horizontal="center" vertical="center" wrapText="1"/>
    </xf>
    <xf numFmtId="0" fontId="10" fillId="3" borderId="1" applyAlignment="1" pivotButton="0" quotePrefix="0" xfId="0">
      <alignment horizontal="left" vertical="center" wrapText="1"/>
    </xf>
    <xf numFmtId="0" fontId="2" fillId="3" borderId="1" applyAlignment="1" pivotButton="0" quotePrefix="0" xfId="0">
      <alignment horizontal="center" vertical="center" wrapText="1"/>
    </xf>
    <xf numFmtId="166" fontId="2" fillId="3" borderId="1" applyAlignment="1" pivotButton="0" quotePrefix="0" xfId="0">
      <alignment horizontal="right" vertical="center"/>
    </xf>
    <xf numFmtId="166" fontId="10" fillId="3" borderId="1" applyAlignment="1" pivotButton="0" quotePrefix="0" xfId="0">
      <alignment horizontal="right" vertical="center"/>
    </xf>
    <xf numFmtId="0" fontId="0" fillId="0" borderId="1" pivotButton="0" quotePrefix="0" xfId="0"/>
    <xf numFmtId="0" fontId="9" fillId="0" borderId="1" applyAlignment="1" pivotButton="0" quotePrefix="0" xfId="0">
      <alignment horizontal="center" vertical="center" wrapText="1"/>
    </xf>
    <xf numFmtId="0" fontId="5" fillId="0" borderId="1" applyAlignment="1" pivotButton="0" quotePrefix="0" xfId="0">
      <alignment horizontal="left" vertical="center" wrapText="1"/>
    </xf>
    <xf numFmtId="0" fontId="9" fillId="5" borderId="1" applyAlignment="1" pivotButton="0" quotePrefix="0" xfId="0">
      <alignment horizontal="left" vertical="top" wrapText="1"/>
    </xf>
    <xf numFmtId="0" fontId="2" fillId="0"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51"/>
  <sheetViews>
    <sheetView showGridLines="0" workbookViewId="0">
      <selection activeCell="A1" sqref="A1"/>
    </sheetView>
  </sheetViews>
  <sheetFormatPr baseColWidth="8" defaultRowHeight="15"/>
  <cols>
    <col width="3" customWidth="1" min="1" max="1"/>
    <col width="4" customWidth="1" min="2" max="2"/>
    <col width="104" customWidth="1" min="3" max="3"/>
    <col width="4" customWidth="1" min="4" max="4"/>
  </cols>
  <sheetData>
    <row r="1"/>
    <row r="2">
      <c r="C2" s="1" t="inlineStr">
        <is>
          <t>Gift Register Format for ITC Records</t>
        </is>
      </c>
    </row>
    <row r="3">
      <c r="C3" s="2" t="inlineStr">
        <is>
          <t>A free gift carries no GST. It still has to be on record</t>
        </is>
      </c>
    </row>
    <row r="4"/>
    <row r="5" ht="53" customHeight="1">
      <c r="C5" s="3" t="inlineStr">
        <is>
          <t>Nothing is billed for a Diwali gift, so nothing gets written down. That is the problem. The GST rules ask for a record of every gift and free sample that leaves your stock, the input tax credit on those goods is blocked, and gifts to your own staff have a yearly limit per employee. This workbook is the record: one row for each time goods go out for nothing.</t>
        </is>
      </c>
    </row>
    <row r="6"/>
    <row r="7">
      <c r="C7" s="4" t="inlineStr">
        <is>
          <t xml:space="preserve">  If you only read one thing</t>
        </is>
      </c>
    </row>
    <row r="8" ht="27" customHeight="1">
      <c r="C8" s="3" t="inlineStr">
        <is>
          <t>•  Write the gift down on the day it goes out. Rule 56(2) of the CGST Rules lists goods "disposed of by way of gift or free sample" among the particulars your stock accounts must contain.</t>
        </is>
      </c>
    </row>
    <row r="9" ht="40" customHeight="1">
      <c r="C9" s="3" t="inlineStr">
        <is>
          <t>•  Flag the input tax credit on those goods. Section 17(5)(h) says credit is not available on goods disposed of by way of gift or free samples. If you have already claimed it, mark the row "Claimed, still to reverse" and give the total to your accountant, who decides how it is put right.</t>
        </is>
      </c>
    </row>
    <row r="10" ht="40" customHeight="1">
      <c r="C10" s="3" t="inlineStr">
        <is>
          <t>•  Watch staff gifts. Schedule I says gifts not exceeding fifty thousand rupees in value in a financial year by an employer to an employee shall not be treated as supply. The Staff Gift Tracker adds it up for each person, and what follows once someone passes that figure is for your accountant.</t>
        </is>
      </c>
    </row>
    <row r="11" ht="27" customHeight="1">
      <c r="C11" s="3" t="inlineStr">
        <is>
          <t>•  A discount or a buy one get one free is not a gift and does not belong here. Those go on the invoice. Our Diwali Sale GST Invoice Format covers them.</t>
        </is>
      </c>
    </row>
    <row r="12" ht="27" customHeight="1">
      <c r="C12" s="5" t="inlineStr">
        <is>
          <t>The Gift Register sheet works without reading any of what follows. The rest is here for when somebody asks you why.</t>
        </is>
      </c>
    </row>
    <row r="13"/>
    <row r="14">
      <c r="C14" s="6" t="inlineStr">
        <is>
          <t xml:space="preserve">  Why the record matters</t>
        </is>
      </c>
    </row>
    <row r="15" ht="66" customHeight="1">
      <c r="C15" s="3" t="inlineStr">
        <is>
          <t>Section 35(6) of the CGST Act says that, subject to section 17(5)(h), where a registered person fails to account for goods in accordance with section 35(1), the proper officer shall determine the tax payable on the goods that are not accounted for "as if such goods or services or both had been supplied by such person". Read plainly, stock that has left and appears in no record can be treated as stock you sold. A gift you have written down is a gift. How this applies to your own books is a question for your accountant, and the register is what they will ask to see.</t>
        </is>
      </c>
    </row>
    <row r="16"/>
    <row r="17">
      <c r="C17" s="4" t="inlineStr">
        <is>
          <t xml:space="preserve">  What is in this workbook</t>
        </is>
      </c>
    </row>
    <row r="18" ht="27" customHeight="1">
      <c r="C18" s="3" t="inlineStr">
        <is>
          <t>•  Gift Register  -  100 rows. What was given, where it came from, what it cost, who received it, and what has happened to the input tax credit on it.</t>
        </is>
      </c>
    </row>
    <row r="19" ht="27" customHeight="1">
      <c r="C19" s="3" t="inlineStr">
        <is>
          <t>•  Staff Gift Tracker  -  totals the register for each employee in the financial year and compares it with the fifty thousand rupee limit in Schedule I.</t>
        </is>
      </c>
    </row>
    <row r="20">
      <c r="C20" s="3" t="inlineStr">
        <is>
          <t>•  Summary  -  totals by type of recipient and by credit status, with checks that point at rows left incomplete.</t>
        </is>
      </c>
    </row>
    <row r="21" ht="27" customHeight="1">
      <c r="C21" s="3" t="inlineStr">
        <is>
          <t>•  Example  -  a filled register for a sweet shop's Diwali, so you can see the formulas carrying real numbers before you trust them with yours.</t>
        </is>
      </c>
    </row>
    <row r="22" ht="27" customHeight="1">
      <c r="C22" s="3" t="inlineStr">
        <is>
          <t>•  Rule Reference  -  section 17(5)(h), Rule 56(2) and 56(8), sections 35 and 36, section 7(1)(a), Schedule I, paragraph A of Circular 92/11/2019 and paragraph 5 of Circular 172/04/2022, quoted so you can check them at source.</t>
        </is>
      </c>
    </row>
    <row r="23"/>
    <row r="24">
      <c r="C24" s="4" t="inlineStr">
        <is>
          <t xml:space="preserve">  How to use it</t>
        </is>
      </c>
    </row>
    <row r="25">
      <c r="C25" s="3" t="inlineStr">
        <is>
          <t>•  New to the register? Look at the Example sheet first. It is a filled register for a sweet shop's Diwali.</t>
        </is>
      </c>
    </row>
    <row r="26">
      <c r="C26" s="3" t="inlineStr">
        <is>
          <t>•  Fill the yellow cells only. Everything else is a formula and is locked.</t>
        </is>
      </c>
    </row>
    <row r="27" ht="27" customHeight="1">
      <c r="C27" s="3" t="inlineStr">
        <is>
          <t>•  On the Gift Register, enter your business name, GSTIN and the first day of the financial year. Keep one file for each financial year.</t>
        </is>
      </c>
    </row>
    <row r="28" ht="27" customHeight="1">
      <c r="C28" s="3" t="inlineStr">
        <is>
          <t>•  Add one row each time goods go out for nothing. Enter the cost for each unit without GST, and the GST rate printed on your purchase invoice. The sheet works out the value given and the input GST on it.</t>
        </is>
      </c>
    </row>
    <row r="29" ht="27" customHeight="1">
      <c r="C29" s="3" t="inlineStr">
        <is>
          <t>•  For goods you made yourself, pick "Made in-house". There is no single purchase rate to apply, so the sheet leaves the input GST blank. Ask your accountant for the figure and type it in the "your figure" column.</t>
        </is>
      </c>
    </row>
    <row r="30" ht="27" customHeight="1">
      <c r="C30" s="3" t="inlineStr">
        <is>
          <t>•  Pick the recipient type. For a staff gift, type the employee's name or code exactly as it appears on the Staff Gift Tracker, or the tracker will not find it.</t>
        </is>
      </c>
    </row>
    <row r="31">
      <c r="C31" s="3" t="inlineStr">
        <is>
          <t>•  Pick the credit status for each row, and when a reversal is made, note the return it went into.</t>
        </is>
      </c>
    </row>
    <row r="32" ht="27" customHeight="1">
      <c r="C32" s="3" t="inlineStr">
        <is>
          <t>•  Open the Summary before each return. The "still to reverse" figure is the one your accountant needs, and the checks show any row that is missing a date, a status or a figure.</t>
        </is>
      </c>
    </row>
    <row r="33" ht="27" customHeight="1">
      <c r="C33" s="3" t="inlineStr">
        <is>
          <t>•  The register prints two pages wide, with the date and item repeated on the second page so you can follow a row across. Hide the rows you have not used before you print: select them, right-click, Hide.</t>
        </is>
      </c>
    </row>
    <row r="34" ht="27" customHeight="1">
      <c r="C34" s="3" t="inlineStr">
        <is>
          <t>•  Ran out of rows? Go to the Review tab, choose Unprotect Sheet, insert rows above the last register row and copy a row down so the formulas come with it. No password is set.</t>
        </is>
      </c>
    </row>
    <row r="35"/>
    <row r="36">
      <c r="C36" s="4" t="inlineStr">
        <is>
          <t xml:space="preserve">  Who goes in the recipient column</t>
        </is>
      </c>
    </row>
    <row r="37" ht="53" customHeight="1">
      <c r="C37" s="3" t="inlineStr">
        <is>
          <t>For staff, a name or an employee code, because the yearly limit is counted for each employee. For a client, dealer or distributor, the business name. For customers who got a gift with a purchase, do not collect names at all: write "Walk-in customers" and the quantity for the day. The register needs to show where the stock went. It does not need a list of your customers.</t>
        </is>
      </c>
    </row>
    <row r="38"/>
    <row r="39">
      <c r="C39" s="4" t="inlineStr">
        <is>
          <t xml:space="preserve">  What this workbook does not do</t>
        </is>
      </c>
    </row>
    <row r="40" ht="27" customHeight="1">
      <c r="C40" s="3" t="inlineStr">
        <is>
          <t>•  It is not your stock accounts. It is a working record of one kind of movement, to be kept with them. Goods lost, stolen, destroyed or written off sit in the same sentence of Rule 56(2) and are not covered here.</t>
        </is>
      </c>
    </row>
    <row r="41" ht="53" customHeight="1">
      <c r="C41" s="3" t="inlineStr">
        <is>
          <t>•  It keeps no log of changes. Rule 56(8) says entries shall not be erased, effaced or overwritten, and that where records are kept electronically a log of every entry edited or deleted shall be maintained. A spreadsheet does not do that by itself. If an entry was wrong, do not type over it: explain the correction in the Remarks column, and ask your accountant how they want corrections kept.</t>
        </is>
      </c>
    </row>
    <row r="42" ht="27" customHeight="1">
      <c r="C42" s="3" t="inlineStr">
        <is>
          <t>•  It does not decide the value of a staff gift. The tracker totals what you entered as cost without GST, which is a working figure. If anyone is near fifty thousand rupees, have the value checked.</t>
        </is>
      </c>
    </row>
    <row r="43" ht="27" customHeight="1">
      <c r="C43" s="3" t="inlineStr">
        <is>
          <t>•  It does not cover income tax. Gifts to staff and to business contacts have their own income tax treatment, which is a separate question for your accountant.</t>
        </is>
      </c>
    </row>
    <row r="44" ht="27" customHeight="1">
      <c r="C44" s="3" t="inlineStr">
        <is>
          <t>•  Rule 56(2) excludes a person paying tax under section 10, the composition scheme. If that is you, the register is still a useful record, but check with your accountant which accounts you must keep.</t>
        </is>
      </c>
    </row>
    <row r="45"/>
    <row r="46" ht="40" customHeight="1">
      <c r="C46" s="7" t="inlineStr">
        <is>
          <t>How long to keep it. Section 36 of the CGST Act says books of account and other records are retained until the expiry of seventy-two months from the due date of furnishing of the annual return for the year they relate to, and longer where an appeal, revision, proceeding or investigation is pending.</t>
        </is>
      </c>
    </row>
    <row r="47"/>
    <row r="48" ht="40" customHeight="1">
      <c r="C48" s="8" t="inlineStr">
        <is>
          <t>This template is general guidance on GST record keeping for gifts and free samples, not tax advice. Whether credit is blocked, has to be reversed, or a gift counts as a supply depends on your own facts. Check anything that affects a filing with your chartered accountant or GST practitioner before you file.</t>
        </is>
      </c>
    </row>
    <row r="49" ht="27" customHeight="1">
      <c r="C49" s="5" t="inlineStr">
        <is>
          <t>CGST Act 2017 and CGST Rules 2017 read on the CBIC tax information portal, and Circular No. 92/11/2019-GST dated 07-Mar-2019 and Circular No. 172/04/2022-GST dated 06-Jul-2022 read at cbic-gst.gov.in, all on 12-Oct-2026.</t>
        </is>
      </c>
    </row>
    <row r="50"/>
    <row r="51">
      <c r="C51" s="9" t="inlineStr">
        <is>
          <t>Powered by Petpooja Invoice  |  getinvoice@petpooja.com  |  +91-92279 80766  |  www.petpooja.com</t>
        </is>
      </c>
    </row>
  </sheetData>
  <sheetProtection selectLockedCells="0" selectUnlockedCells="0" sheet="1" objects="0" insertRows="0" insertHyperlinks="1" autoFilter="1" scenarios="0" formatColumns="0" deleteColumns="1" insertColumns="1" pivotTables="1" deleteRows="0" formatCells="0" formatRows="0" sort="1"/>
  <mergeCells count="7">
    <mergeCell ref="C39"/>
    <mergeCell ref="C17"/>
    <mergeCell ref="C7"/>
    <mergeCell ref="C51"/>
    <mergeCell ref="C24"/>
    <mergeCell ref="C36"/>
    <mergeCell ref="C14"/>
  </mergeCells>
  <pageMargins left="0.3" right="0.3" top="0.4" bottom="0.4" header="0.5" footer="0.5"/>
  <pageSetup orientation="portrait" paperSize="9" fitToHeight="0" fitToWidth="1"/>
  <rowBreaks count="1" manualBreakCount="1">
    <brk id="35" min="0" max="16383" man="1"/>
  </rowBreaks>
</worksheet>
</file>

<file path=xl/worksheets/sheet2.xml><?xml version="1.0" encoding="utf-8"?>
<worksheet xmlns="http://schemas.openxmlformats.org/spreadsheetml/2006/main">
  <sheetPr>
    <outlinePr summaryBelow="1" summaryRight="1"/>
    <pageSetUpPr fitToPage="0"/>
  </sheetPr>
  <dimension ref="A1:W111"/>
  <sheetViews>
    <sheetView workbookViewId="0">
      <pane xSplit="4" ySplit="7" topLeftCell="E8" activePane="bottomRight" state="frozen"/>
      <selection pane="topRight" activeCell="C8" sqref="C8"/>
      <selection pane="bottomLeft"/>
      <selection pane="bottomRight" activeCell="A1" sqref="A1"/>
    </sheetView>
  </sheetViews>
  <sheetFormatPr baseColWidth="8" defaultRowHeight="15"/>
  <cols>
    <col width="2" customWidth="1" min="1" max="1"/>
    <col width="5" customWidth="1" min="2" max="2"/>
    <col width="12" customWidth="1" min="3" max="3"/>
    <col width="26" customWidth="1" min="4" max="4"/>
    <col width="8" customWidth="1" min="5" max="5"/>
    <col width="7" customWidth="1" min="6" max="6"/>
    <col width="7" customWidth="1" min="7" max="7"/>
    <col width="18" customWidth="1" min="8" max="8"/>
    <col width="18" customWidth="1" min="9" max="9"/>
    <col width="16" customWidth="1" min="10" max="10"/>
    <col width="12" customWidth="1" min="11" max="11"/>
    <col width="13" customWidth="1" min="12" max="12"/>
    <col width="10" customWidth="1" min="13" max="13"/>
    <col width="12" customWidth="1" min="14" max="14"/>
    <col width="12" customWidth="1" min="15" max="15"/>
    <col width="13" customWidth="1" min="16" max="16"/>
    <col width="20" customWidth="1" min="17" max="17"/>
    <col width="22" customWidth="1" min="18" max="18"/>
    <col width="18" customWidth="1" min="19" max="19"/>
    <col width="22" customWidth="1" min="20" max="20"/>
    <col width="12" customWidth="1" min="21" max="21"/>
    <col width="12" customWidth="1" min="22" max="22"/>
    <col width="26" customWidth="1" min="23" max="23"/>
    <col width="2" customWidth="1" min="24" max="24"/>
  </cols>
  <sheetData>
    <row r="1"/>
    <row r="2" ht="28" customHeight="1">
      <c r="B2" s="10" t="inlineStr">
        <is>
          <t>GIFT REGISTER</t>
        </is>
      </c>
      <c r="E2" s="11" t="inlineStr">
        <is>
          <t>Gifts and free samples. One row for each time goods leave your stock for nothing. Kept with your stock accounts, for the particulars Rule 56(2) of the CGST Rules names.</t>
        </is>
      </c>
      <c r="Q2" s="12" t="inlineStr">
        <is>
          <t>Powered by Petpooja Invoice</t>
        </is>
      </c>
    </row>
    <row r="3"/>
    <row r="4">
      <c r="E4" s="13" t="inlineStr">
        <is>
          <t>Business</t>
        </is>
      </c>
      <c r="F4" s="14" t="n"/>
      <c r="G4" s="15" t="n"/>
      <c r="H4" s="16" t="n"/>
      <c r="I4" s="16" t="n"/>
      <c r="J4" s="13" t="inlineStr">
        <is>
          <t>GSTIN</t>
        </is>
      </c>
      <c r="K4" s="15" t="n"/>
      <c r="L4" s="16" t="n"/>
      <c r="M4" s="13" t="inlineStr">
        <is>
          <t>Financial year starts on</t>
        </is>
      </c>
      <c r="N4" s="14" t="n"/>
      <c r="O4" s="14" t="n"/>
      <c r="P4" s="17" t="n">
        <v>46113</v>
      </c>
      <c r="Q4" s="11" t="inlineStr">
        <is>
          <t>Keep one file for each financial year. A row dated outside the year is flagged on the Summary.</t>
        </is>
      </c>
    </row>
    <row r="5"/>
    <row r="6">
      <c r="B6" s="18" t="inlineStr">
        <is>
          <t xml:space="preserve">  WHAT WAS GIVEN</t>
        </is>
      </c>
      <c r="C6" s="19" t="n"/>
      <c r="D6" s="19" t="n"/>
      <c r="E6" s="19" t="n"/>
      <c r="F6" s="19" t="n"/>
      <c r="G6" s="19" t="n"/>
      <c r="H6" s="19" t="n"/>
      <c r="I6" s="19" t="n"/>
      <c r="J6" s="19" t="n"/>
      <c r="K6" s="19" t="n"/>
      <c r="L6" s="19" t="n"/>
      <c r="M6" s="18" t="inlineStr">
        <is>
          <t xml:space="preserve">  THE INPUT GST ON IT</t>
        </is>
      </c>
      <c r="N6" s="19" t="n"/>
      <c r="O6" s="19" t="n"/>
      <c r="P6" s="19" t="n"/>
      <c r="Q6" s="18" t="inlineStr">
        <is>
          <t xml:space="preserve">  WHO RECEIVED IT</t>
        </is>
      </c>
      <c r="R6" s="19" t="n"/>
      <c r="S6" s="19" t="n"/>
      <c r="T6" s="18" t="inlineStr">
        <is>
          <t xml:space="preserve">  WHAT HAPPENED TO THE CREDIT</t>
        </is>
      </c>
      <c r="U6" s="19" t="n"/>
      <c r="V6" s="19" t="n"/>
      <c r="W6" s="18" t="inlineStr"/>
    </row>
    <row r="7" ht="44" customHeight="1">
      <c r="B7" s="20" t="inlineStr">
        <is>
          <t>S.No</t>
        </is>
      </c>
      <c r="C7" s="20" t="inlineStr">
        <is>
          <t>Date given</t>
        </is>
      </c>
      <c r="D7" s="20" t="inlineStr">
        <is>
          <t>Item given</t>
        </is>
      </c>
      <c r="E7" s="20" t="inlineStr">
        <is>
          <t>HSN</t>
        </is>
      </c>
      <c r="F7" s="20" t="inlineStr">
        <is>
          <t>Qty</t>
        </is>
      </c>
      <c r="G7" s="20" t="inlineStr">
        <is>
          <t>Unit</t>
        </is>
      </c>
      <c r="H7" s="20" t="inlineStr">
        <is>
          <t>Where the goods came from</t>
        </is>
      </c>
      <c r="I7" s="20" t="inlineStr">
        <is>
          <t>Purchase bill no. and date</t>
        </is>
      </c>
      <c r="J7" s="20" t="inlineStr">
        <is>
          <t>Supplier</t>
        </is>
      </c>
      <c r="K7" s="20" t="inlineStr">
        <is>
          <t>Cost for each unit, without GST</t>
        </is>
      </c>
      <c r="L7" s="20" t="inlineStr">
        <is>
          <t>Value given</t>
        </is>
      </c>
      <c r="M7" s="20" t="inlineStr">
        <is>
          <t>GST rate on purchase</t>
        </is>
      </c>
      <c r="N7" s="20" t="inlineStr">
        <is>
          <t>Input GST, calculated</t>
        </is>
      </c>
      <c r="O7" s="20" t="inlineStr">
        <is>
          <t>Input GST, your figure</t>
        </is>
      </c>
      <c r="P7" s="20" t="inlineStr">
        <is>
          <t>Input GST on these goods</t>
        </is>
      </c>
      <c r="Q7" s="20" t="inlineStr">
        <is>
          <t>Recipient type</t>
        </is>
      </c>
      <c r="R7" s="20" t="inlineStr">
        <is>
          <t>Recipient</t>
        </is>
      </c>
      <c r="S7" s="20" t="inlineStr">
        <is>
          <t>Occasion or offer</t>
        </is>
      </c>
      <c r="T7" s="20" t="inlineStr">
        <is>
          <t>Credit status</t>
        </is>
      </c>
      <c r="U7" s="20" t="inlineStr">
        <is>
          <t>Reversed in the return for</t>
        </is>
      </c>
      <c r="V7" s="20" t="inlineStr">
        <is>
          <t>Still to reverse</t>
        </is>
      </c>
      <c r="W7" s="20" t="inlineStr">
        <is>
          <t>Remarks</t>
        </is>
      </c>
    </row>
    <row r="8">
      <c r="B8" s="21" t="n">
        <v>1</v>
      </c>
      <c r="C8" s="17" t="n"/>
      <c r="D8" s="15" t="n"/>
      <c r="E8" s="22" t="n"/>
      <c r="F8" s="23" t="n"/>
      <c r="G8" s="23" t="n"/>
      <c r="H8" s="15" t="n"/>
      <c r="I8" s="15" t="n"/>
      <c r="J8" s="15" t="n"/>
      <c r="K8" s="24" t="n"/>
      <c r="L8" s="25">
        <f>IF(OR(F8="",K8=""),"",F8*K8)</f>
        <v/>
      </c>
      <c r="M8" s="26" t="n"/>
      <c r="N8" s="25">
        <f>IF(OR(L8="",M8="",H8="Made in-house"),"",L8*M8/100)</f>
        <v/>
      </c>
      <c r="O8" s="24" t="n"/>
      <c r="P8" s="27">
        <f>IF(O8&lt;&gt;"",O8,N8)</f>
        <v/>
      </c>
      <c r="Q8" s="15" t="n"/>
      <c r="R8" s="15" t="n"/>
      <c r="S8" s="15" t="n"/>
      <c r="T8" s="15" t="n"/>
      <c r="U8" s="22" t="n"/>
      <c r="V8" s="27">
        <f>IF(T8="","",IF(T8="Claimed, still to reverse",P8,0))</f>
        <v/>
      </c>
      <c r="W8" s="15" t="n"/>
    </row>
    <row r="9">
      <c r="B9" s="21" t="n">
        <v>2</v>
      </c>
      <c r="C9" s="17" t="n"/>
      <c r="D9" s="15" t="n"/>
      <c r="E9" s="22" t="n"/>
      <c r="F9" s="23" t="n"/>
      <c r="G9" s="23" t="n"/>
      <c r="H9" s="15" t="n"/>
      <c r="I9" s="15" t="n"/>
      <c r="J9" s="15" t="n"/>
      <c r="K9" s="24" t="n"/>
      <c r="L9" s="25">
        <f>IF(OR(F9="",K9=""),"",F9*K9)</f>
        <v/>
      </c>
      <c r="M9" s="26" t="n"/>
      <c r="N9" s="25">
        <f>IF(OR(L9="",M9="",H9="Made in-house"),"",L9*M9/100)</f>
        <v/>
      </c>
      <c r="O9" s="24" t="n"/>
      <c r="P9" s="27">
        <f>IF(O9&lt;&gt;"",O9,N9)</f>
        <v/>
      </c>
      <c r="Q9" s="15" t="n"/>
      <c r="R9" s="15" t="n"/>
      <c r="S9" s="15" t="n"/>
      <c r="T9" s="15" t="n"/>
      <c r="U9" s="22" t="n"/>
      <c r="V9" s="27">
        <f>IF(T9="","",IF(T9="Claimed, still to reverse",P9,0))</f>
        <v/>
      </c>
      <c r="W9" s="15" t="n"/>
    </row>
    <row r="10">
      <c r="B10" s="21" t="n">
        <v>3</v>
      </c>
      <c r="C10" s="17" t="n"/>
      <c r="D10" s="15" t="n"/>
      <c r="E10" s="22" t="n"/>
      <c r="F10" s="23" t="n"/>
      <c r="G10" s="23" t="n"/>
      <c r="H10" s="15" t="n"/>
      <c r="I10" s="15" t="n"/>
      <c r="J10" s="15" t="n"/>
      <c r="K10" s="24" t="n"/>
      <c r="L10" s="25">
        <f>IF(OR(F10="",K10=""),"",F10*K10)</f>
        <v/>
      </c>
      <c r="M10" s="26" t="n"/>
      <c r="N10" s="25">
        <f>IF(OR(L10="",M10="",H10="Made in-house"),"",L10*M10/100)</f>
        <v/>
      </c>
      <c r="O10" s="24" t="n"/>
      <c r="P10" s="27">
        <f>IF(O10&lt;&gt;"",O10,N10)</f>
        <v/>
      </c>
      <c r="Q10" s="15" t="n"/>
      <c r="R10" s="15" t="n"/>
      <c r="S10" s="15" t="n"/>
      <c r="T10" s="15" t="n"/>
      <c r="U10" s="22" t="n"/>
      <c r="V10" s="27">
        <f>IF(T10="","",IF(T10="Claimed, still to reverse",P10,0))</f>
        <v/>
      </c>
      <c r="W10" s="15" t="n"/>
    </row>
    <row r="11">
      <c r="B11" s="21" t="n">
        <v>4</v>
      </c>
      <c r="C11" s="17" t="n"/>
      <c r="D11" s="15" t="n"/>
      <c r="E11" s="22" t="n"/>
      <c r="F11" s="23" t="n"/>
      <c r="G11" s="23" t="n"/>
      <c r="H11" s="15" t="n"/>
      <c r="I11" s="15" t="n"/>
      <c r="J11" s="15" t="n"/>
      <c r="K11" s="24" t="n"/>
      <c r="L11" s="25">
        <f>IF(OR(F11="",K11=""),"",F11*K11)</f>
        <v/>
      </c>
      <c r="M11" s="26" t="n"/>
      <c r="N11" s="25">
        <f>IF(OR(L11="",M11="",H11="Made in-house"),"",L11*M11/100)</f>
        <v/>
      </c>
      <c r="O11" s="24" t="n"/>
      <c r="P11" s="27">
        <f>IF(O11&lt;&gt;"",O11,N11)</f>
        <v/>
      </c>
      <c r="Q11" s="15" t="n"/>
      <c r="R11" s="15" t="n"/>
      <c r="S11" s="15" t="n"/>
      <c r="T11" s="15" t="n"/>
      <c r="U11" s="22" t="n"/>
      <c r="V11" s="27">
        <f>IF(T11="","",IF(T11="Claimed, still to reverse",P11,0))</f>
        <v/>
      </c>
      <c r="W11" s="15" t="n"/>
    </row>
    <row r="12">
      <c r="B12" s="21" t="n">
        <v>5</v>
      </c>
      <c r="C12" s="17" t="n"/>
      <c r="D12" s="15" t="n"/>
      <c r="E12" s="22" t="n"/>
      <c r="F12" s="23" t="n"/>
      <c r="G12" s="23" t="n"/>
      <c r="H12" s="15" t="n"/>
      <c r="I12" s="15" t="n"/>
      <c r="J12" s="15" t="n"/>
      <c r="K12" s="24" t="n"/>
      <c r="L12" s="25">
        <f>IF(OR(F12="",K12=""),"",F12*K12)</f>
        <v/>
      </c>
      <c r="M12" s="26" t="n"/>
      <c r="N12" s="25">
        <f>IF(OR(L12="",M12="",H12="Made in-house"),"",L12*M12/100)</f>
        <v/>
      </c>
      <c r="O12" s="24" t="n"/>
      <c r="P12" s="27">
        <f>IF(O12&lt;&gt;"",O12,N12)</f>
        <v/>
      </c>
      <c r="Q12" s="15" t="n"/>
      <c r="R12" s="15" t="n"/>
      <c r="S12" s="15" t="n"/>
      <c r="T12" s="15" t="n"/>
      <c r="U12" s="22" t="n"/>
      <c r="V12" s="27">
        <f>IF(T12="","",IF(T12="Claimed, still to reverse",P12,0))</f>
        <v/>
      </c>
      <c r="W12" s="15" t="n"/>
    </row>
    <row r="13">
      <c r="B13" s="21" t="n">
        <v>6</v>
      </c>
      <c r="C13" s="17" t="n"/>
      <c r="D13" s="15" t="n"/>
      <c r="E13" s="22" t="n"/>
      <c r="F13" s="23" t="n"/>
      <c r="G13" s="23" t="n"/>
      <c r="H13" s="15" t="n"/>
      <c r="I13" s="15" t="n"/>
      <c r="J13" s="15" t="n"/>
      <c r="K13" s="24" t="n"/>
      <c r="L13" s="25">
        <f>IF(OR(F13="",K13=""),"",F13*K13)</f>
        <v/>
      </c>
      <c r="M13" s="26" t="n"/>
      <c r="N13" s="25">
        <f>IF(OR(L13="",M13="",H13="Made in-house"),"",L13*M13/100)</f>
        <v/>
      </c>
      <c r="O13" s="24" t="n"/>
      <c r="P13" s="27">
        <f>IF(O13&lt;&gt;"",O13,N13)</f>
        <v/>
      </c>
      <c r="Q13" s="15" t="n"/>
      <c r="R13" s="15" t="n"/>
      <c r="S13" s="15" t="n"/>
      <c r="T13" s="15" t="n"/>
      <c r="U13" s="22" t="n"/>
      <c r="V13" s="27">
        <f>IF(T13="","",IF(T13="Claimed, still to reverse",P13,0))</f>
        <v/>
      </c>
      <c r="W13" s="15" t="n"/>
    </row>
    <row r="14">
      <c r="B14" s="21" t="n">
        <v>7</v>
      </c>
      <c r="C14" s="17" t="n"/>
      <c r="D14" s="15" t="n"/>
      <c r="E14" s="22" t="n"/>
      <c r="F14" s="23" t="n"/>
      <c r="G14" s="23" t="n"/>
      <c r="H14" s="15" t="n"/>
      <c r="I14" s="15" t="n"/>
      <c r="J14" s="15" t="n"/>
      <c r="K14" s="24" t="n"/>
      <c r="L14" s="25">
        <f>IF(OR(F14="",K14=""),"",F14*K14)</f>
        <v/>
      </c>
      <c r="M14" s="26" t="n"/>
      <c r="N14" s="25">
        <f>IF(OR(L14="",M14="",H14="Made in-house"),"",L14*M14/100)</f>
        <v/>
      </c>
      <c r="O14" s="24" t="n"/>
      <c r="P14" s="27">
        <f>IF(O14&lt;&gt;"",O14,N14)</f>
        <v/>
      </c>
      <c r="Q14" s="15" t="n"/>
      <c r="R14" s="15" t="n"/>
      <c r="S14" s="15" t="n"/>
      <c r="T14" s="15" t="n"/>
      <c r="U14" s="22" t="n"/>
      <c r="V14" s="27">
        <f>IF(T14="","",IF(T14="Claimed, still to reverse",P14,0))</f>
        <v/>
      </c>
      <c r="W14" s="15" t="n"/>
    </row>
    <row r="15">
      <c r="B15" s="21" t="n">
        <v>8</v>
      </c>
      <c r="C15" s="17" t="n"/>
      <c r="D15" s="15" t="n"/>
      <c r="E15" s="22" t="n"/>
      <c r="F15" s="23" t="n"/>
      <c r="G15" s="23" t="n"/>
      <c r="H15" s="15" t="n"/>
      <c r="I15" s="15" t="n"/>
      <c r="J15" s="15" t="n"/>
      <c r="K15" s="24" t="n"/>
      <c r="L15" s="25">
        <f>IF(OR(F15="",K15=""),"",F15*K15)</f>
        <v/>
      </c>
      <c r="M15" s="26" t="n"/>
      <c r="N15" s="25">
        <f>IF(OR(L15="",M15="",H15="Made in-house"),"",L15*M15/100)</f>
        <v/>
      </c>
      <c r="O15" s="24" t="n"/>
      <c r="P15" s="27">
        <f>IF(O15&lt;&gt;"",O15,N15)</f>
        <v/>
      </c>
      <c r="Q15" s="15" t="n"/>
      <c r="R15" s="15" t="n"/>
      <c r="S15" s="15" t="n"/>
      <c r="T15" s="15" t="n"/>
      <c r="U15" s="22" t="n"/>
      <c r="V15" s="27">
        <f>IF(T15="","",IF(T15="Claimed, still to reverse",P15,0))</f>
        <v/>
      </c>
      <c r="W15" s="15" t="n"/>
    </row>
    <row r="16">
      <c r="B16" s="21" t="n">
        <v>9</v>
      </c>
      <c r="C16" s="17" t="n"/>
      <c r="D16" s="15" t="n"/>
      <c r="E16" s="22" t="n"/>
      <c r="F16" s="23" t="n"/>
      <c r="G16" s="23" t="n"/>
      <c r="H16" s="15" t="n"/>
      <c r="I16" s="15" t="n"/>
      <c r="J16" s="15" t="n"/>
      <c r="K16" s="24" t="n"/>
      <c r="L16" s="25">
        <f>IF(OR(F16="",K16=""),"",F16*K16)</f>
        <v/>
      </c>
      <c r="M16" s="26" t="n"/>
      <c r="N16" s="25">
        <f>IF(OR(L16="",M16="",H16="Made in-house"),"",L16*M16/100)</f>
        <v/>
      </c>
      <c r="O16" s="24" t="n"/>
      <c r="P16" s="27">
        <f>IF(O16&lt;&gt;"",O16,N16)</f>
        <v/>
      </c>
      <c r="Q16" s="15" t="n"/>
      <c r="R16" s="15" t="n"/>
      <c r="S16" s="15" t="n"/>
      <c r="T16" s="15" t="n"/>
      <c r="U16" s="22" t="n"/>
      <c r="V16" s="27">
        <f>IF(T16="","",IF(T16="Claimed, still to reverse",P16,0))</f>
        <v/>
      </c>
      <c r="W16" s="15" t="n"/>
    </row>
    <row r="17">
      <c r="B17" s="21" t="n">
        <v>10</v>
      </c>
      <c r="C17" s="17" t="n"/>
      <c r="D17" s="15" t="n"/>
      <c r="E17" s="22" t="n"/>
      <c r="F17" s="23" t="n"/>
      <c r="G17" s="23" t="n"/>
      <c r="H17" s="15" t="n"/>
      <c r="I17" s="15" t="n"/>
      <c r="J17" s="15" t="n"/>
      <c r="K17" s="24" t="n"/>
      <c r="L17" s="25">
        <f>IF(OR(F17="",K17=""),"",F17*K17)</f>
        <v/>
      </c>
      <c r="M17" s="26" t="n"/>
      <c r="N17" s="25">
        <f>IF(OR(L17="",M17="",H17="Made in-house"),"",L17*M17/100)</f>
        <v/>
      </c>
      <c r="O17" s="24" t="n"/>
      <c r="P17" s="27">
        <f>IF(O17&lt;&gt;"",O17,N17)</f>
        <v/>
      </c>
      <c r="Q17" s="15" t="n"/>
      <c r="R17" s="15" t="n"/>
      <c r="S17" s="15" t="n"/>
      <c r="T17" s="15" t="n"/>
      <c r="U17" s="22" t="n"/>
      <c r="V17" s="27">
        <f>IF(T17="","",IF(T17="Claimed, still to reverse",P17,0))</f>
        <v/>
      </c>
      <c r="W17" s="15" t="n"/>
    </row>
    <row r="18">
      <c r="B18" s="21" t="n">
        <v>11</v>
      </c>
      <c r="C18" s="17" t="n"/>
      <c r="D18" s="15" t="n"/>
      <c r="E18" s="22" t="n"/>
      <c r="F18" s="23" t="n"/>
      <c r="G18" s="23" t="n"/>
      <c r="H18" s="15" t="n"/>
      <c r="I18" s="15" t="n"/>
      <c r="J18" s="15" t="n"/>
      <c r="K18" s="24" t="n"/>
      <c r="L18" s="25">
        <f>IF(OR(F18="",K18=""),"",F18*K18)</f>
        <v/>
      </c>
      <c r="M18" s="26" t="n"/>
      <c r="N18" s="25">
        <f>IF(OR(L18="",M18="",H18="Made in-house"),"",L18*M18/100)</f>
        <v/>
      </c>
      <c r="O18" s="24" t="n"/>
      <c r="P18" s="27">
        <f>IF(O18&lt;&gt;"",O18,N18)</f>
        <v/>
      </c>
      <c r="Q18" s="15" t="n"/>
      <c r="R18" s="15" t="n"/>
      <c r="S18" s="15" t="n"/>
      <c r="T18" s="15" t="n"/>
      <c r="U18" s="22" t="n"/>
      <c r="V18" s="27">
        <f>IF(T18="","",IF(T18="Claimed, still to reverse",P18,0))</f>
        <v/>
      </c>
      <c r="W18" s="15" t="n"/>
    </row>
    <row r="19">
      <c r="B19" s="21" t="n">
        <v>12</v>
      </c>
      <c r="C19" s="17" t="n"/>
      <c r="D19" s="15" t="n"/>
      <c r="E19" s="22" t="n"/>
      <c r="F19" s="23" t="n"/>
      <c r="G19" s="23" t="n"/>
      <c r="H19" s="15" t="n"/>
      <c r="I19" s="15" t="n"/>
      <c r="J19" s="15" t="n"/>
      <c r="K19" s="24" t="n"/>
      <c r="L19" s="25">
        <f>IF(OR(F19="",K19=""),"",F19*K19)</f>
        <v/>
      </c>
      <c r="M19" s="26" t="n"/>
      <c r="N19" s="25">
        <f>IF(OR(L19="",M19="",H19="Made in-house"),"",L19*M19/100)</f>
        <v/>
      </c>
      <c r="O19" s="24" t="n"/>
      <c r="P19" s="27">
        <f>IF(O19&lt;&gt;"",O19,N19)</f>
        <v/>
      </c>
      <c r="Q19" s="15" t="n"/>
      <c r="R19" s="15" t="n"/>
      <c r="S19" s="15" t="n"/>
      <c r="T19" s="15" t="n"/>
      <c r="U19" s="22" t="n"/>
      <c r="V19" s="27">
        <f>IF(T19="","",IF(T19="Claimed, still to reverse",P19,0))</f>
        <v/>
      </c>
      <c r="W19" s="15" t="n"/>
    </row>
    <row r="20">
      <c r="B20" s="21" t="n">
        <v>13</v>
      </c>
      <c r="C20" s="17" t="n"/>
      <c r="D20" s="15" t="n"/>
      <c r="E20" s="22" t="n"/>
      <c r="F20" s="23" t="n"/>
      <c r="G20" s="23" t="n"/>
      <c r="H20" s="15" t="n"/>
      <c r="I20" s="15" t="n"/>
      <c r="J20" s="15" t="n"/>
      <c r="K20" s="24" t="n"/>
      <c r="L20" s="25">
        <f>IF(OR(F20="",K20=""),"",F20*K20)</f>
        <v/>
      </c>
      <c r="M20" s="26" t="n"/>
      <c r="N20" s="25">
        <f>IF(OR(L20="",M20="",H20="Made in-house"),"",L20*M20/100)</f>
        <v/>
      </c>
      <c r="O20" s="24" t="n"/>
      <c r="P20" s="27">
        <f>IF(O20&lt;&gt;"",O20,N20)</f>
        <v/>
      </c>
      <c r="Q20" s="15" t="n"/>
      <c r="R20" s="15" t="n"/>
      <c r="S20" s="15" t="n"/>
      <c r="T20" s="15" t="n"/>
      <c r="U20" s="22" t="n"/>
      <c r="V20" s="27">
        <f>IF(T20="","",IF(T20="Claimed, still to reverse",P20,0))</f>
        <v/>
      </c>
      <c r="W20" s="15" t="n"/>
    </row>
    <row r="21">
      <c r="B21" s="21" t="n">
        <v>14</v>
      </c>
      <c r="C21" s="17" t="n"/>
      <c r="D21" s="15" t="n"/>
      <c r="E21" s="22" t="n"/>
      <c r="F21" s="23" t="n"/>
      <c r="G21" s="23" t="n"/>
      <c r="H21" s="15" t="n"/>
      <c r="I21" s="15" t="n"/>
      <c r="J21" s="15" t="n"/>
      <c r="K21" s="24" t="n"/>
      <c r="L21" s="25">
        <f>IF(OR(F21="",K21=""),"",F21*K21)</f>
        <v/>
      </c>
      <c r="M21" s="26" t="n"/>
      <c r="N21" s="25">
        <f>IF(OR(L21="",M21="",H21="Made in-house"),"",L21*M21/100)</f>
        <v/>
      </c>
      <c r="O21" s="24" t="n"/>
      <c r="P21" s="27">
        <f>IF(O21&lt;&gt;"",O21,N21)</f>
        <v/>
      </c>
      <c r="Q21" s="15" t="n"/>
      <c r="R21" s="15" t="n"/>
      <c r="S21" s="15" t="n"/>
      <c r="T21" s="15" t="n"/>
      <c r="U21" s="22" t="n"/>
      <c r="V21" s="27">
        <f>IF(T21="","",IF(T21="Claimed, still to reverse",P21,0))</f>
        <v/>
      </c>
      <c r="W21" s="15" t="n"/>
    </row>
    <row r="22">
      <c r="B22" s="21" t="n">
        <v>15</v>
      </c>
      <c r="C22" s="17" t="n"/>
      <c r="D22" s="15" t="n"/>
      <c r="E22" s="22" t="n"/>
      <c r="F22" s="23" t="n"/>
      <c r="G22" s="23" t="n"/>
      <c r="H22" s="15" t="n"/>
      <c r="I22" s="15" t="n"/>
      <c r="J22" s="15" t="n"/>
      <c r="K22" s="24" t="n"/>
      <c r="L22" s="25">
        <f>IF(OR(F22="",K22=""),"",F22*K22)</f>
        <v/>
      </c>
      <c r="M22" s="26" t="n"/>
      <c r="N22" s="25">
        <f>IF(OR(L22="",M22="",H22="Made in-house"),"",L22*M22/100)</f>
        <v/>
      </c>
      <c r="O22" s="24" t="n"/>
      <c r="P22" s="27">
        <f>IF(O22&lt;&gt;"",O22,N22)</f>
        <v/>
      </c>
      <c r="Q22" s="15" t="n"/>
      <c r="R22" s="15" t="n"/>
      <c r="S22" s="15" t="n"/>
      <c r="T22" s="15" t="n"/>
      <c r="U22" s="22" t="n"/>
      <c r="V22" s="27">
        <f>IF(T22="","",IF(T22="Claimed, still to reverse",P22,0))</f>
        <v/>
      </c>
      <c r="W22" s="15" t="n"/>
    </row>
    <row r="23">
      <c r="B23" s="21" t="n">
        <v>16</v>
      </c>
      <c r="C23" s="17" t="n"/>
      <c r="D23" s="15" t="n"/>
      <c r="E23" s="22" t="n"/>
      <c r="F23" s="23" t="n"/>
      <c r="G23" s="23" t="n"/>
      <c r="H23" s="15" t="n"/>
      <c r="I23" s="15" t="n"/>
      <c r="J23" s="15" t="n"/>
      <c r="K23" s="24" t="n"/>
      <c r="L23" s="25">
        <f>IF(OR(F23="",K23=""),"",F23*K23)</f>
        <v/>
      </c>
      <c r="M23" s="26" t="n"/>
      <c r="N23" s="25">
        <f>IF(OR(L23="",M23="",H23="Made in-house"),"",L23*M23/100)</f>
        <v/>
      </c>
      <c r="O23" s="24" t="n"/>
      <c r="P23" s="27">
        <f>IF(O23&lt;&gt;"",O23,N23)</f>
        <v/>
      </c>
      <c r="Q23" s="15" t="n"/>
      <c r="R23" s="15" t="n"/>
      <c r="S23" s="15" t="n"/>
      <c r="T23" s="15" t="n"/>
      <c r="U23" s="22" t="n"/>
      <c r="V23" s="27">
        <f>IF(T23="","",IF(T23="Claimed, still to reverse",P23,0))</f>
        <v/>
      </c>
      <c r="W23" s="15" t="n"/>
    </row>
    <row r="24">
      <c r="B24" s="21" t="n">
        <v>17</v>
      </c>
      <c r="C24" s="17" t="n"/>
      <c r="D24" s="15" t="n"/>
      <c r="E24" s="22" t="n"/>
      <c r="F24" s="23" t="n"/>
      <c r="G24" s="23" t="n"/>
      <c r="H24" s="15" t="n"/>
      <c r="I24" s="15" t="n"/>
      <c r="J24" s="15" t="n"/>
      <c r="K24" s="24" t="n"/>
      <c r="L24" s="25">
        <f>IF(OR(F24="",K24=""),"",F24*K24)</f>
        <v/>
      </c>
      <c r="M24" s="26" t="n"/>
      <c r="N24" s="25">
        <f>IF(OR(L24="",M24="",H24="Made in-house"),"",L24*M24/100)</f>
        <v/>
      </c>
      <c r="O24" s="24" t="n"/>
      <c r="P24" s="27">
        <f>IF(O24&lt;&gt;"",O24,N24)</f>
        <v/>
      </c>
      <c r="Q24" s="15" t="n"/>
      <c r="R24" s="15" t="n"/>
      <c r="S24" s="15" t="n"/>
      <c r="T24" s="15" t="n"/>
      <c r="U24" s="22" t="n"/>
      <c r="V24" s="27">
        <f>IF(T24="","",IF(T24="Claimed, still to reverse",P24,0))</f>
        <v/>
      </c>
      <c r="W24" s="15" t="n"/>
    </row>
    <row r="25">
      <c r="B25" s="21" t="n">
        <v>18</v>
      </c>
      <c r="C25" s="17" t="n"/>
      <c r="D25" s="15" t="n"/>
      <c r="E25" s="22" t="n"/>
      <c r="F25" s="23" t="n"/>
      <c r="G25" s="23" t="n"/>
      <c r="H25" s="15" t="n"/>
      <c r="I25" s="15" t="n"/>
      <c r="J25" s="15" t="n"/>
      <c r="K25" s="24" t="n"/>
      <c r="L25" s="25">
        <f>IF(OR(F25="",K25=""),"",F25*K25)</f>
        <v/>
      </c>
      <c r="M25" s="26" t="n"/>
      <c r="N25" s="25">
        <f>IF(OR(L25="",M25="",H25="Made in-house"),"",L25*M25/100)</f>
        <v/>
      </c>
      <c r="O25" s="24" t="n"/>
      <c r="P25" s="27">
        <f>IF(O25&lt;&gt;"",O25,N25)</f>
        <v/>
      </c>
      <c r="Q25" s="15" t="n"/>
      <c r="R25" s="15" t="n"/>
      <c r="S25" s="15" t="n"/>
      <c r="T25" s="15" t="n"/>
      <c r="U25" s="22" t="n"/>
      <c r="V25" s="27">
        <f>IF(T25="","",IF(T25="Claimed, still to reverse",P25,0))</f>
        <v/>
      </c>
      <c r="W25" s="15" t="n"/>
    </row>
    <row r="26">
      <c r="B26" s="21" t="n">
        <v>19</v>
      </c>
      <c r="C26" s="17" t="n"/>
      <c r="D26" s="15" t="n"/>
      <c r="E26" s="22" t="n"/>
      <c r="F26" s="23" t="n"/>
      <c r="G26" s="23" t="n"/>
      <c r="H26" s="15" t="n"/>
      <c r="I26" s="15" t="n"/>
      <c r="J26" s="15" t="n"/>
      <c r="K26" s="24" t="n"/>
      <c r="L26" s="25">
        <f>IF(OR(F26="",K26=""),"",F26*K26)</f>
        <v/>
      </c>
      <c r="M26" s="26" t="n"/>
      <c r="N26" s="25">
        <f>IF(OR(L26="",M26="",H26="Made in-house"),"",L26*M26/100)</f>
        <v/>
      </c>
      <c r="O26" s="24" t="n"/>
      <c r="P26" s="27">
        <f>IF(O26&lt;&gt;"",O26,N26)</f>
        <v/>
      </c>
      <c r="Q26" s="15" t="n"/>
      <c r="R26" s="15" t="n"/>
      <c r="S26" s="15" t="n"/>
      <c r="T26" s="15" t="n"/>
      <c r="U26" s="22" t="n"/>
      <c r="V26" s="27">
        <f>IF(T26="","",IF(T26="Claimed, still to reverse",P26,0))</f>
        <v/>
      </c>
      <c r="W26" s="15" t="n"/>
    </row>
    <row r="27">
      <c r="B27" s="21" t="n">
        <v>20</v>
      </c>
      <c r="C27" s="17" t="n"/>
      <c r="D27" s="15" t="n"/>
      <c r="E27" s="22" t="n"/>
      <c r="F27" s="23" t="n"/>
      <c r="G27" s="23" t="n"/>
      <c r="H27" s="15" t="n"/>
      <c r="I27" s="15" t="n"/>
      <c r="J27" s="15" t="n"/>
      <c r="K27" s="24" t="n"/>
      <c r="L27" s="25">
        <f>IF(OR(F27="",K27=""),"",F27*K27)</f>
        <v/>
      </c>
      <c r="M27" s="26" t="n"/>
      <c r="N27" s="25">
        <f>IF(OR(L27="",M27="",H27="Made in-house"),"",L27*M27/100)</f>
        <v/>
      </c>
      <c r="O27" s="24" t="n"/>
      <c r="P27" s="27">
        <f>IF(O27&lt;&gt;"",O27,N27)</f>
        <v/>
      </c>
      <c r="Q27" s="15" t="n"/>
      <c r="R27" s="15" t="n"/>
      <c r="S27" s="15" t="n"/>
      <c r="T27" s="15" t="n"/>
      <c r="U27" s="22" t="n"/>
      <c r="V27" s="27">
        <f>IF(T27="","",IF(T27="Claimed, still to reverse",P27,0))</f>
        <v/>
      </c>
      <c r="W27" s="15" t="n"/>
    </row>
    <row r="28">
      <c r="B28" s="21" t="n">
        <v>21</v>
      </c>
      <c r="C28" s="17" t="n"/>
      <c r="D28" s="15" t="n"/>
      <c r="E28" s="22" t="n"/>
      <c r="F28" s="23" t="n"/>
      <c r="G28" s="23" t="n"/>
      <c r="H28" s="15" t="n"/>
      <c r="I28" s="15" t="n"/>
      <c r="J28" s="15" t="n"/>
      <c r="K28" s="24" t="n"/>
      <c r="L28" s="25">
        <f>IF(OR(F28="",K28=""),"",F28*K28)</f>
        <v/>
      </c>
      <c r="M28" s="26" t="n"/>
      <c r="N28" s="25">
        <f>IF(OR(L28="",M28="",H28="Made in-house"),"",L28*M28/100)</f>
        <v/>
      </c>
      <c r="O28" s="24" t="n"/>
      <c r="P28" s="27">
        <f>IF(O28&lt;&gt;"",O28,N28)</f>
        <v/>
      </c>
      <c r="Q28" s="15" t="n"/>
      <c r="R28" s="15" t="n"/>
      <c r="S28" s="15" t="n"/>
      <c r="T28" s="15" t="n"/>
      <c r="U28" s="22" t="n"/>
      <c r="V28" s="27">
        <f>IF(T28="","",IF(T28="Claimed, still to reverse",P28,0))</f>
        <v/>
      </c>
      <c r="W28" s="15" t="n"/>
    </row>
    <row r="29">
      <c r="B29" s="21" t="n">
        <v>22</v>
      </c>
      <c r="C29" s="17" t="n"/>
      <c r="D29" s="15" t="n"/>
      <c r="E29" s="22" t="n"/>
      <c r="F29" s="23" t="n"/>
      <c r="G29" s="23" t="n"/>
      <c r="H29" s="15" t="n"/>
      <c r="I29" s="15" t="n"/>
      <c r="J29" s="15" t="n"/>
      <c r="K29" s="24" t="n"/>
      <c r="L29" s="25">
        <f>IF(OR(F29="",K29=""),"",F29*K29)</f>
        <v/>
      </c>
      <c r="M29" s="26" t="n"/>
      <c r="N29" s="25">
        <f>IF(OR(L29="",M29="",H29="Made in-house"),"",L29*M29/100)</f>
        <v/>
      </c>
      <c r="O29" s="24" t="n"/>
      <c r="P29" s="27">
        <f>IF(O29&lt;&gt;"",O29,N29)</f>
        <v/>
      </c>
      <c r="Q29" s="15" t="n"/>
      <c r="R29" s="15" t="n"/>
      <c r="S29" s="15" t="n"/>
      <c r="T29" s="15" t="n"/>
      <c r="U29" s="22" t="n"/>
      <c r="V29" s="27">
        <f>IF(T29="","",IF(T29="Claimed, still to reverse",P29,0))</f>
        <v/>
      </c>
      <c r="W29" s="15" t="n"/>
    </row>
    <row r="30">
      <c r="B30" s="21" t="n">
        <v>23</v>
      </c>
      <c r="C30" s="17" t="n"/>
      <c r="D30" s="15" t="n"/>
      <c r="E30" s="22" t="n"/>
      <c r="F30" s="23" t="n"/>
      <c r="G30" s="23" t="n"/>
      <c r="H30" s="15" t="n"/>
      <c r="I30" s="15" t="n"/>
      <c r="J30" s="15" t="n"/>
      <c r="K30" s="24" t="n"/>
      <c r="L30" s="25">
        <f>IF(OR(F30="",K30=""),"",F30*K30)</f>
        <v/>
      </c>
      <c r="M30" s="26" t="n"/>
      <c r="N30" s="25">
        <f>IF(OR(L30="",M30="",H30="Made in-house"),"",L30*M30/100)</f>
        <v/>
      </c>
      <c r="O30" s="24" t="n"/>
      <c r="P30" s="27">
        <f>IF(O30&lt;&gt;"",O30,N30)</f>
        <v/>
      </c>
      <c r="Q30" s="15" t="n"/>
      <c r="R30" s="15" t="n"/>
      <c r="S30" s="15" t="n"/>
      <c r="T30" s="15" t="n"/>
      <c r="U30" s="22" t="n"/>
      <c r="V30" s="27">
        <f>IF(T30="","",IF(T30="Claimed, still to reverse",P30,0))</f>
        <v/>
      </c>
      <c r="W30" s="15" t="n"/>
    </row>
    <row r="31">
      <c r="B31" s="21" t="n">
        <v>24</v>
      </c>
      <c r="C31" s="17" t="n"/>
      <c r="D31" s="15" t="n"/>
      <c r="E31" s="22" t="n"/>
      <c r="F31" s="23" t="n"/>
      <c r="G31" s="23" t="n"/>
      <c r="H31" s="15" t="n"/>
      <c r="I31" s="15" t="n"/>
      <c r="J31" s="15" t="n"/>
      <c r="K31" s="24" t="n"/>
      <c r="L31" s="25">
        <f>IF(OR(F31="",K31=""),"",F31*K31)</f>
        <v/>
      </c>
      <c r="M31" s="26" t="n"/>
      <c r="N31" s="25">
        <f>IF(OR(L31="",M31="",H31="Made in-house"),"",L31*M31/100)</f>
        <v/>
      </c>
      <c r="O31" s="24" t="n"/>
      <c r="P31" s="27">
        <f>IF(O31&lt;&gt;"",O31,N31)</f>
        <v/>
      </c>
      <c r="Q31" s="15" t="n"/>
      <c r="R31" s="15" t="n"/>
      <c r="S31" s="15" t="n"/>
      <c r="T31" s="15" t="n"/>
      <c r="U31" s="22" t="n"/>
      <c r="V31" s="27">
        <f>IF(T31="","",IF(T31="Claimed, still to reverse",P31,0))</f>
        <v/>
      </c>
      <c r="W31" s="15" t="n"/>
    </row>
    <row r="32">
      <c r="B32" s="21" t="n">
        <v>25</v>
      </c>
      <c r="C32" s="17" t="n"/>
      <c r="D32" s="15" t="n"/>
      <c r="E32" s="22" t="n"/>
      <c r="F32" s="23" t="n"/>
      <c r="G32" s="23" t="n"/>
      <c r="H32" s="15" t="n"/>
      <c r="I32" s="15" t="n"/>
      <c r="J32" s="15" t="n"/>
      <c r="K32" s="24" t="n"/>
      <c r="L32" s="25">
        <f>IF(OR(F32="",K32=""),"",F32*K32)</f>
        <v/>
      </c>
      <c r="M32" s="26" t="n"/>
      <c r="N32" s="25">
        <f>IF(OR(L32="",M32="",H32="Made in-house"),"",L32*M32/100)</f>
        <v/>
      </c>
      <c r="O32" s="24" t="n"/>
      <c r="P32" s="27">
        <f>IF(O32&lt;&gt;"",O32,N32)</f>
        <v/>
      </c>
      <c r="Q32" s="15" t="n"/>
      <c r="R32" s="15" t="n"/>
      <c r="S32" s="15" t="n"/>
      <c r="T32" s="15" t="n"/>
      <c r="U32" s="22" t="n"/>
      <c r="V32" s="27">
        <f>IF(T32="","",IF(T32="Claimed, still to reverse",P32,0))</f>
        <v/>
      </c>
      <c r="W32" s="15" t="n"/>
    </row>
    <row r="33">
      <c r="B33" s="21" t="n">
        <v>26</v>
      </c>
      <c r="C33" s="17" t="n"/>
      <c r="D33" s="15" t="n"/>
      <c r="E33" s="22" t="n"/>
      <c r="F33" s="23" t="n"/>
      <c r="G33" s="23" t="n"/>
      <c r="H33" s="15" t="n"/>
      <c r="I33" s="15" t="n"/>
      <c r="J33" s="15" t="n"/>
      <c r="K33" s="24" t="n"/>
      <c r="L33" s="25">
        <f>IF(OR(F33="",K33=""),"",F33*K33)</f>
        <v/>
      </c>
      <c r="M33" s="26" t="n"/>
      <c r="N33" s="25">
        <f>IF(OR(L33="",M33="",H33="Made in-house"),"",L33*M33/100)</f>
        <v/>
      </c>
      <c r="O33" s="24" t="n"/>
      <c r="P33" s="27">
        <f>IF(O33&lt;&gt;"",O33,N33)</f>
        <v/>
      </c>
      <c r="Q33" s="15" t="n"/>
      <c r="R33" s="15" t="n"/>
      <c r="S33" s="15" t="n"/>
      <c r="T33" s="15" t="n"/>
      <c r="U33" s="22" t="n"/>
      <c r="V33" s="27">
        <f>IF(T33="","",IF(T33="Claimed, still to reverse",P33,0))</f>
        <v/>
      </c>
      <c r="W33" s="15" t="n"/>
    </row>
    <row r="34">
      <c r="B34" s="21" t="n">
        <v>27</v>
      </c>
      <c r="C34" s="17" t="n"/>
      <c r="D34" s="15" t="n"/>
      <c r="E34" s="22" t="n"/>
      <c r="F34" s="23" t="n"/>
      <c r="G34" s="23" t="n"/>
      <c r="H34" s="15" t="n"/>
      <c r="I34" s="15" t="n"/>
      <c r="J34" s="15" t="n"/>
      <c r="K34" s="24" t="n"/>
      <c r="L34" s="25">
        <f>IF(OR(F34="",K34=""),"",F34*K34)</f>
        <v/>
      </c>
      <c r="M34" s="26" t="n"/>
      <c r="N34" s="25">
        <f>IF(OR(L34="",M34="",H34="Made in-house"),"",L34*M34/100)</f>
        <v/>
      </c>
      <c r="O34" s="24" t="n"/>
      <c r="P34" s="27">
        <f>IF(O34&lt;&gt;"",O34,N34)</f>
        <v/>
      </c>
      <c r="Q34" s="15" t="n"/>
      <c r="R34" s="15" t="n"/>
      <c r="S34" s="15" t="n"/>
      <c r="T34" s="15" t="n"/>
      <c r="U34" s="22" t="n"/>
      <c r="V34" s="27">
        <f>IF(T34="","",IF(T34="Claimed, still to reverse",P34,0))</f>
        <v/>
      </c>
      <c r="W34" s="15" t="n"/>
    </row>
    <row r="35">
      <c r="B35" s="21" t="n">
        <v>28</v>
      </c>
      <c r="C35" s="17" t="n"/>
      <c r="D35" s="15" t="n"/>
      <c r="E35" s="22" t="n"/>
      <c r="F35" s="23" t="n"/>
      <c r="G35" s="23" t="n"/>
      <c r="H35" s="15" t="n"/>
      <c r="I35" s="15" t="n"/>
      <c r="J35" s="15" t="n"/>
      <c r="K35" s="24" t="n"/>
      <c r="L35" s="25">
        <f>IF(OR(F35="",K35=""),"",F35*K35)</f>
        <v/>
      </c>
      <c r="M35" s="26" t="n"/>
      <c r="N35" s="25">
        <f>IF(OR(L35="",M35="",H35="Made in-house"),"",L35*M35/100)</f>
        <v/>
      </c>
      <c r="O35" s="24" t="n"/>
      <c r="P35" s="27">
        <f>IF(O35&lt;&gt;"",O35,N35)</f>
        <v/>
      </c>
      <c r="Q35" s="15" t="n"/>
      <c r="R35" s="15" t="n"/>
      <c r="S35" s="15" t="n"/>
      <c r="T35" s="15" t="n"/>
      <c r="U35" s="22" t="n"/>
      <c r="V35" s="27">
        <f>IF(T35="","",IF(T35="Claimed, still to reverse",P35,0))</f>
        <v/>
      </c>
      <c r="W35" s="15" t="n"/>
    </row>
    <row r="36">
      <c r="B36" s="21" t="n">
        <v>29</v>
      </c>
      <c r="C36" s="17" t="n"/>
      <c r="D36" s="15" t="n"/>
      <c r="E36" s="22" t="n"/>
      <c r="F36" s="23" t="n"/>
      <c r="G36" s="23" t="n"/>
      <c r="H36" s="15" t="n"/>
      <c r="I36" s="15" t="n"/>
      <c r="J36" s="15" t="n"/>
      <c r="K36" s="24" t="n"/>
      <c r="L36" s="25">
        <f>IF(OR(F36="",K36=""),"",F36*K36)</f>
        <v/>
      </c>
      <c r="M36" s="26" t="n"/>
      <c r="N36" s="25">
        <f>IF(OR(L36="",M36="",H36="Made in-house"),"",L36*M36/100)</f>
        <v/>
      </c>
      <c r="O36" s="24" t="n"/>
      <c r="P36" s="27">
        <f>IF(O36&lt;&gt;"",O36,N36)</f>
        <v/>
      </c>
      <c r="Q36" s="15" t="n"/>
      <c r="R36" s="15" t="n"/>
      <c r="S36" s="15" t="n"/>
      <c r="T36" s="15" t="n"/>
      <c r="U36" s="22" t="n"/>
      <c r="V36" s="27">
        <f>IF(T36="","",IF(T36="Claimed, still to reverse",P36,0))</f>
        <v/>
      </c>
      <c r="W36" s="15" t="n"/>
    </row>
    <row r="37">
      <c r="B37" s="21" t="n">
        <v>30</v>
      </c>
      <c r="C37" s="17" t="n"/>
      <c r="D37" s="15" t="n"/>
      <c r="E37" s="22" t="n"/>
      <c r="F37" s="23" t="n"/>
      <c r="G37" s="23" t="n"/>
      <c r="H37" s="15" t="n"/>
      <c r="I37" s="15" t="n"/>
      <c r="J37" s="15" t="n"/>
      <c r="K37" s="24" t="n"/>
      <c r="L37" s="25">
        <f>IF(OR(F37="",K37=""),"",F37*K37)</f>
        <v/>
      </c>
      <c r="M37" s="26" t="n"/>
      <c r="N37" s="25">
        <f>IF(OR(L37="",M37="",H37="Made in-house"),"",L37*M37/100)</f>
        <v/>
      </c>
      <c r="O37" s="24" t="n"/>
      <c r="P37" s="27">
        <f>IF(O37&lt;&gt;"",O37,N37)</f>
        <v/>
      </c>
      <c r="Q37" s="15" t="n"/>
      <c r="R37" s="15" t="n"/>
      <c r="S37" s="15" t="n"/>
      <c r="T37" s="15" t="n"/>
      <c r="U37" s="22" t="n"/>
      <c r="V37" s="27">
        <f>IF(T37="","",IF(T37="Claimed, still to reverse",P37,0))</f>
        <v/>
      </c>
      <c r="W37" s="15" t="n"/>
    </row>
    <row r="38">
      <c r="B38" s="21" t="n">
        <v>31</v>
      </c>
      <c r="C38" s="17" t="n"/>
      <c r="D38" s="15" t="n"/>
      <c r="E38" s="22" t="n"/>
      <c r="F38" s="23" t="n"/>
      <c r="G38" s="23" t="n"/>
      <c r="H38" s="15" t="n"/>
      <c r="I38" s="15" t="n"/>
      <c r="J38" s="15" t="n"/>
      <c r="K38" s="24" t="n"/>
      <c r="L38" s="25">
        <f>IF(OR(F38="",K38=""),"",F38*K38)</f>
        <v/>
      </c>
      <c r="M38" s="26" t="n"/>
      <c r="N38" s="25">
        <f>IF(OR(L38="",M38="",H38="Made in-house"),"",L38*M38/100)</f>
        <v/>
      </c>
      <c r="O38" s="24" t="n"/>
      <c r="P38" s="27">
        <f>IF(O38&lt;&gt;"",O38,N38)</f>
        <v/>
      </c>
      <c r="Q38" s="15" t="n"/>
      <c r="R38" s="15" t="n"/>
      <c r="S38" s="15" t="n"/>
      <c r="T38" s="15" t="n"/>
      <c r="U38" s="22" t="n"/>
      <c r="V38" s="27">
        <f>IF(T38="","",IF(T38="Claimed, still to reverse",P38,0))</f>
        <v/>
      </c>
      <c r="W38" s="15" t="n"/>
    </row>
    <row r="39">
      <c r="B39" s="21" t="n">
        <v>32</v>
      </c>
      <c r="C39" s="17" t="n"/>
      <c r="D39" s="15" t="n"/>
      <c r="E39" s="22" t="n"/>
      <c r="F39" s="23" t="n"/>
      <c r="G39" s="23" t="n"/>
      <c r="H39" s="15" t="n"/>
      <c r="I39" s="15" t="n"/>
      <c r="J39" s="15" t="n"/>
      <c r="K39" s="24" t="n"/>
      <c r="L39" s="25">
        <f>IF(OR(F39="",K39=""),"",F39*K39)</f>
        <v/>
      </c>
      <c r="M39" s="26" t="n"/>
      <c r="N39" s="25">
        <f>IF(OR(L39="",M39="",H39="Made in-house"),"",L39*M39/100)</f>
        <v/>
      </c>
      <c r="O39" s="24" t="n"/>
      <c r="P39" s="27">
        <f>IF(O39&lt;&gt;"",O39,N39)</f>
        <v/>
      </c>
      <c r="Q39" s="15" t="n"/>
      <c r="R39" s="15" t="n"/>
      <c r="S39" s="15" t="n"/>
      <c r="T39" s="15" t="n"/>
      <c r="U39" s="22" t="n"/>
      <c r="V39" s="27">
        <f>IF(T39="","",IF(T39="Claimed, still to reverse",P39,0))</f>
        <v/>
      </c>
      <c r="W39" s="15" t="n"/>
    </row>
    <row r="40">
      <c r="B40" s="21" t="n">
        <v>33</v>
      </c>
      <c r="C40" s="17" t="n"/>
      <c r="D40" s="15" t="n"/>
      <c r="E40" s="22" t="n"/>
      <c r="F40" s="23" t="n"/>
      <c r="G40" s="23" t="n"/>
      <c r="H40" s="15" t="n"/>
      <c r="I40" s="15" t="n"/>
      <c r="J40" s="15" t="n"/>
      <c r="K40" s="24" t="n"/>
      <c r="L40" s="25">
        <f>IF(OR(F40="",K40=""),"",F40*K40)</f>
        <v/>
      </c>
      <c r="M40" s="26" t="n"/>
      <c r="N40" s="25">
        <f>IF(OR(L40="",M40="",H40="Made in-house"),"",L40*M40/100)</f>
        <v/>
      </c>
      <c r="O40" s="24" t="n"/>
      <c r="P40" s="27">
        <f>IF(O40&lt;&gt;"",O40,N40)</f>
        <v/>
      </c>
      <c r="Q40" s="15" t="n"/>
      <c r="R40" s="15" t="n"/>
      <c r="S40" s="15" t="n"/>
      <c r="T40" s="15" t="n"/>
      <c r="U40" s="22" t="n"/>
      <c r="V40" s="27">
        <f>IF(T40="","",IF(T40="Claimed, still to reverse",P40,0))</f>
        <v/>
      </c>
      <c r="W40" s="15" t="n"/>
    </row>
    <row r="41">
      <c r="B41" s="21" t="n">
        <v>34</v>
      </c>
      <c r="C41" s="17" t="n"/>
      <c r="D41" s="15" t="n"/>
      <c r="E41" s="22" t="n"/>
      <c r="F41" s="23" t="n"/>
      <c r="G41" s="23" t="n"/>
      <c r="H41" s="15" t="n"/>
      <c r="I41" s="15" t="n"/>
      <c r="J41" s="15" t="n"/>
      <c r="K41" s="24" t="n"/>
      <c r="L41" s="25">
        <f>IF(OR(F41="",K41=""),"",F41*K41)</f>
        <v/>
      </c>
      <c r="M41" s="26" t="n"/>
      <c r="N41" s="25">
        <f>IF(OR(L41="",M41="",H41="Made in-house"),"",L41*M41/100)</f>
        <v/>
      </c>
      <c r="O41" s="24" t="n"/>
      <c r="P41" s="27">
        <f>IF(O41&lt;&gt;"",O41,N41)</f>
        <v/>
      </c>
      <c r="Q41" s="15" t="n"/>
      <c r="R41" s="15" t="n"/>
      <c r="S41" s="15" t="n"/>
      <c r="T41" s="15" t="n"/>
      <c r="U41" s="22" t="n"/>
      <c r="V41" s="27">
        <f>IF(T41="","",IF(T41="Claimed, still to reverse",P41,0))</f>
        <v/>
      </c>
      <c r="W41" s="15" t="n"/>
    </row>
    <row r="42">
      <c r="B42" s="21" t="n">
        <v>35</v>
      </c>
      <c r="C42" s="17" t="n"/>
      <c r="D42" s="15" t="n"/>
      <c r="E42" s="22" t="n"/>
      <c r="F42" s="23" t="n"/>
      <c r="G42" s="23" t="n"/>
      <c r="H42" s="15" t="n"/>
      <c r="I42" s="15" t="n"/>
      <c r="J42" s="15" t="n"/>
      <c r="K42" s="24" t="n"/>
      <c r="L42" s="25">
        <f>IF(OR(F42="",K42=""),"",F42*K42)</f>
        <v/>
      </c>
      <c r="M42" s="26" t="n"/>
      <c r="N42" s="25">
        <f>IF(OR(L42="",M42="",H42="Made in-house"),"",L42*M42/100)</f>
        <v/>
      </c>
      <c r="O42" s="24" t="n"/>
      <c r="P42" s="27">
        <f>IF(O42&lt;&gt;"",O42,N42)</f>
        <v/>
      </c>
      <c r="Q42" s="15" t="n"/>
      <c r="R42" s="15" t="n"/>
      <c r="S42" s="15" t="n"/>
      <c r="T42" s="15" t="n"/>
      <c r="U42" s="22" t="n"/>
      <c r="V42" s="27">
        <f>IF(T42="","",IF(T42="Claimed, still to reverse",P42,0))</f>
        <v/>
      </c>
      <c r="W42" s="15" t="n"/>
    </row>
    <row r="43">
      <c r="B43" s="21" t="n">
        <v>36</v>
      </c>
      <c r="C43" s="17" t="n"/>
      <c r="D43" s="15" t="n"/>
      <c r="E43" s="22" t="n"/>
      <c r="F43" s="23" t="n"/>
      <c r="G43" s="23" t="n"/>
      <c r="H43" s="15" t="n"/>
      <c r="I43" s="15" t="n"/>
      <c r="J43" s="15" t="n"/>
      <c r="K43" s="24" t="n"/>
      <c r="L43" s="25">
        <f>IF(OR(F43="",K43=""),"",F43*K43)</f>
        <v/>
      </c>
      <c r="M43" s="26" t="n"/>
      <c r="N43" s="25">
        <f>IF(OR(L43="",M43="",H43="Made in-house"),"",L43*M43/100)</f>
        <v/>
      </c>
      <c r="O43" s="24" t="n"/>
      <c r="P43" s="27">
        <f>IF(O43&lt;&gt;"",O43,N43)</f>
        <v/>
      </c>
      <c r="Q43" s="15" t="n"/>
      <c r="R43" s="15" t="n"/>
      <c r="S43" s="15" t="n"/>
      <c r="T43" s="15" t="n"/>
      <c r="U43" s="22" t="n"/>
      <c r="V43" s="27">
        <f>IF(T43="","",IF(T43="Claimed, still to reverse",P43,0))</f>
        <v/>
      </c>
      <c r="W43" s="15" t="n"/>
    </row>
    <row r="44">
      <c r="B44" s="21" t="n">
        <v>37</v>
      </c>
      <c r="C44" s="17" t="n"/>
      <c r="D44" s="15" t="n"/>
      <c r="E44" s="22" t="n"/>
      <c r="F44" s="23" t="n"/>
      <c r="G44" s="23" t="n"/>
      <c r="H44" s="15" t="n"/>
      <c r="I44" s="15" t="n"/>
      <c r="J44" s="15" t="n"/>
      <c r="K44" s="24" t="n"/>
      <c r="L44" s="25">
        <f>IF(OR(F44="",K44=""),"",F44*K44)</f>
        <v/>
      </c>
      <c r="M44" s="26" t="n"/>
      <c r="N44" s="25">
        <f>IF(OR(L44="",M44="",H44="Made in-house"),"",L44*M44/100)</f>
        <v/>
      </c>
      <c r="O44" s="24" t="n"/>
      <c r="P44" s="27">
        <f>IF(O44&lt;&gt;"",O44,N44)</f>
        <v/>
      </c>
      <c r="Q44" s="15" t="n"/>
      <c r="R44" s="15" t="n"/>
      <c r="S44" s="15" t="n"/>
      <c r="T44" s="15" t="n"/>
      <c r="U44" s="22" t="n"/>
      <c r="V44" s="27">
        <f>IF(T44="","",IF(T44="Claimed, still to reverse",P44,0))</f>
        <v/>
      </c>
      <c r="W44" s="15" t="n"/>
    </row>
    <row r="45">
      <c r="B45" s="21" t="n">
        <v>38</v>
      </c>
      <c r="C45" s="17" t="n"/>
      <c r="D45" s="15" t="n"/>
      <c r="E45" s="22" t="n"/>
      <c r="F45" s="23" t="n"/>
      <c r="G45" s="23" t="n"/>
      <c r="H45" s="15" t="n"/>
      <c r="I45" s="15" t="n"/>
      <c r="J45" s="15" t="n"/>
      <c r="K45" s="24" t="n"/>
      <c r="L45" s="25">
        <f>IF(OR(F45="",K45=""),"",F45*K45)</f>
        <v/>
      </c>
      <c r="M45" s="26" t="n"/>
      <c r="N45" s="25">
        <f>IF(OR(L45="",M45="",H45="Made in-house"),"",L45*M45/100)</f>
        <v/>
      </c>
      <c r="O45" s="24" t="n"/>
      <c r="P45" s="27">
        <f>IF(O45&lt;&gt;"",O45,N45)</f>
        <v/>
      </c>
      <c r="Q45" s="15" t="n"/>
      <c r="R45" s="15" t="n"/>
      <c r="S45" s="15" t="n"/>
      <c r="T45" s="15" t="n"/>
      <c r="U45" s="22" t="n"/>
      <c r="V45" s="27">
        <f>IF(T45="","",IF(T45="Claimed, still to reverse",P45,0))</f>
        <v/>
      </c>
      <c r="W45" s="15" t="n"/>
    </row>
    <row r="46">
      <c r="B46" s="21" t="n">
        <v>39</v>
      </c>
      <c r="C46" s="17" t="n"/>
      <c r="D46" s="15" t="n"/>
      <c r="E46" s="22" t="n"/>
      <c r="F46" s="23" t="n"/>
      <c r="G46" s="23" t="n"/>
      <c r="H46" s="15" t="n"/>
      <c r="I46" s="15" t="n"/>
      <c r="J46" s="15" t="n"/>
      <c r="K46" s="24" t="n"/>
      <c r="L46" s="25">
        <f>IF(OR(F46="",K46=""),"",F46*K46)</f>
        <v/>
      </c>
      <c r="M46" s="26" t="n"/>
      <c r="N46" s="25">
        <f>IF(OR(L46="",M46="",H46="Made in-house"),"",L46*M46/100)</f>
        <v/>
      </c>
      <c r="O46" s="24" t="n"/>
      <c r="P46" s="27">
        <f>IF(O46&lt;&gt;"",O46,N46)</f>
        <v/>
      </c>
      <c r="Q46" s="15" t="n"/>
      <c r="R46" s="15" t="n"/>
      <c r="S46" s="15" t="n"/>
      <c r="T46" s="15" t="n"/>
      <c r="U46" s="22" t="n"/>
      <c r="V46" s="27">
        <f>IF(T46="","",IF(T46="Claimed, still to reverse",P46,0))</f>
        <v/>
      </c>
      <c r="W46" s="15" t="n"/>
    </row>
    <row r="47">
      <c r="B47" s="21" t="n">
        <v>40</v>
      </c>
      <c r="C47" s="17" t="n"/>
      <c r="D47" s="15" t="n"/>
      <c r="E47" s="22" t="n"/>
      <c r="F47" s="23" t="n"/>
      <c r="G47" s="23" t="n"/>
      <c r="H47" s="15" t="n"/>
      <c r="I47" s="15" t="n"/>
      <c r="J47" s="15" t="n"/>
      <c r="K47" s="24" t="n"/>
      <c r="L47" s="25">
        <f>IF(OR(F47="",K47=""),"",F47*K47)</f>
        <v/>
      </c>
      <c r="M47" s="26" t="n"/>
      <c r="N47" s="25">
        <f>IF(OR(L47="",M47="",H47="Made in-house"),"",L47*M47/100)</f>
        <v/>
      </c>
      <c r="O47" s="24" t="n"/>
      <c r="P47" s="27">
        <f>IF(O47&lt;&gt;"",O47,N47)</f>
        <v/>
      </c>
      <c r="Q47" s="15" t="n"/>
      <c r="R47" s="15" t="n"/>
      <c r="S47" s="15" t="n"/>
      <c r="T47" s="15" t="n"/>
      <c r="U47" s="22" t="n"/>
      <c r="V47" s="27">
        <f>IF(T47="","",IF(T47="Claimed, still to reverse",P47,0))</f>
        <v/>
      </c>
      <c r="W47" s="15" t="n"/>
    </row>
    <row r="48">
      <c r="B48" s="21" t="n">
        <v>41</v>
      </c>
      <c r="C48" s="17" t="n"/>
      <c r="D48" s="15" t="n"/>
      <c r="E48" s="22" t="n"/>
      <c r="F48" s="23" t="n"/>
      <c r="G48" s="23" t="n"/>
      <c r="H48" s="15" t="n"/>
      <c r="I48" s="15" t="n"/>
      <c r="J48" s="15" t="n"/>
      <c r="K48" s="24" t="n"/>
      <c r="L48" s="25">
        <f>IF(OR(F48="",K48=""),"",F48*K48)</f>
        <v/>
      </c>
      <c r="M48" s="26" t="n"/>
      <c r="N48" s="25">
        <f>IF(OR(L48="",M48="",H48="Made in-house"),"",L48*M48/100)</f>
        <v/>
      </c>
      <c r="O48" s="24" t="n"/>
      <c r="P48" s="27">
        <f>IF(O48&lt;&gt;"",O48,N48)</f>
        <v/>
      </c>
      <c r="Q48" s="15" t="n"/>
      <c r="R48" s="15" t="n"/>
      <c r="S48" s="15" t="n"/>
      <c r="T48" s="15" t="n"/>
      <c r="U48" s="22" t="n"/>
      <c r="V48" s="27">
        <f>IF(T48="","",IF(T48="Claimed, still to reverse",P48,0))</f>
        <v/>
      </c>
      <c r="W48" s="15" t="n"/>
    </row>
    <row r="49">
      <c r="B49" s="21" t="n">
        <v>42</v>
      </c>
      <c r="C49" s="17" t="n"/>
      <c r="D49" s="15" t="n"/>
      <c r="E49" s="22" t="n"/>
      <c r="F49" s="23" t="n"/>
      <c r="G49" s="23" t="n"/>
      <c r="H49" s="15" t="n"/>
      <c r="I49" s="15" t="n"/>
      <c r="J49" s="15" t="n"/>
      <c r="K49" s="24" t="n"/>
      <c r="L49" s="25">
        <f>IF(OR(F49="",K49=""),"",F49*K49)</f>
        <v/>
      </c>
      <c r="M49" s="26" t="n"/>
      <c r="N49" s="25">
        <f>IF(OR(L49="",M49="",H49="Made in-house"),"",L49*M49/100)</f>
        <v/>
      </c>
      <c r="O49" s="24" t="n"/>
      <c r="P49" s="27">
        <f>IF(O49&lt;&gt;"",O49,N49)</f>
        <v/>
      </c>
      <c r="Q49" s="15" t="n"/>
      <c r="R49" s="15" t="n"/>
      <c r="S49" s="15" t="n"/>
      <c r="T49" s="15" t="n"/>
      <c r="U49" s="22" t="n"/>
      <c r="V49" s="27">
        <f>IF(T49="","",IF(T49="Claimed, still to reverse",P49,0))</f>
        <v/>
      </c>
      <c r="W49" s="15" t="n"/>
    </row>
    <row r="50">
      <c r="B50" s="21" t="n">
        <v>43</v>
      </c>
      <c r="C50" s="17" t="n"/>
      <c r="D50" s="15" t="n"/>
      <c r="E50" s="22" t="n"/>
      <c r="F50" s="23" t="n"/>
      <c r="G50" s="23" t="n"/>
      <c r="H50" s="15" t="n"/>
      <c r="I50" s="15" t="n"/>
      <c r="J50" s="15" t="n"/>
      <c r="K50" s="24" t="n"/>
      <c r="L50" s="25">
        <f>IF(OR(F50="",K50=""),"",F50*K50)</f>
        <v/>
      </c>
      <c r="M50" s="26" t="n"/>
      <c r="N50" s="25">
        <f>IF(OR(L50="",M50="",H50="Made in-house"),"",L50*M50/100)</f>
        <v/>
      </c>
      <c r="O50" s="24" t="n"/>
      <c r="P50" s="27">
        <f>IF(O50&lt;&gt;"",O50,N50)</f>
        <v/>
      </c>
      <c r="Q50" s="15" t="n"/>
      <c r="R50" s="15" t="n"/>
      <c r="S50" s="15" t="n"/>
      <c r="T50" s="15" t="n"/>
      <c r="U50" s="22" t="n"/>
      <c r="V50" s="27">
        <f>IF(T50="","",IF(T50="Claimed, still to reverse",P50,0))</f>
        <v/>
      </c>
      <c r="W50" s="15" t="n"/>
    </row>
    <row r="51">
      <c r="B51" s="21" t="n">
        <v>44</v>
      </c>
      <c r="C51" s="17" t="n"/>
      <c r="D51" s="15" t="n"/>
      <c r="E51" s="22" t="n"/>
      <c r="F51" s="23" t="n"/>
      <c r="G51" s="23" t="n"/>
      <c r="H51" s="15" t="n"/>
      <c r="I51" s="15" t="n"/>
      <c r="J51" s="15" t="n"/>
      <c r="K51" s="24" t="n"/>
      <c r="L51" s="25">
        <f>IF(OR(F51="",K51=""),"",F51*K51)</f>
        <v/>
      </c>
      <c r="M51" s="26" t="n"/>
      <c r="N51" s="25">
        <f>IF(OR(L51="",M51="",H51="Made in-house"),"",L51*M51/100)</f>
        <v/>
      </c>
      <c r="O51" s="24" t="n"/>
      <c r="P51" s="27">
        <f>IF(O51&lt;&gt;"",O51,N51)</f>
        <v/>
      </c>
      <c r="Q51" s="15" t="n"/>
      <c r="R51" s="15" t="n"/>
      <c r="S51" s="15" t="n"/>
      <c r="T51" s="15" t="n"/>
      <c r="U51" s="22" t="n"/>
      <c r="V51" s="27">
        <f>IF(T51="","",IF(T51="Claimed, still to reverse",P51,0))</f>
        <v/>
      </c>
      <c r="W51" s="15" t="n"/>
    </row>
    <row r="52">
      <c r="B52" s="21" t="n">
        <v>45</v>
      </c>
      <c r="C52" s="17" t="n"/>
      <c r="D52" s="15" t="n"/>
      <c r="E52" s="22" t="n"/>
      <c r="F52" s="23" t="n"/>
      <c r="G52" s="23" t="n"/>
      <c r="H52" s="15" t="n"/>
      <c r="I52" s="15" t="n"/>
      <c r="J52" s="15" t="n"/>
      <c r="K52" s="24" t="n"/>
      <c r="L52" s="25">
        <f>IF(OR(F52="",K52=""),"",F52*K52)</f>
        <v/>
      </c>
      <c r="M52" s="26" t="n"/>
      <c r="N52" s="25">
        <f>IF(OR(L52="",M52="",H52="Made in-house"),"",L52*M52/100)</f>
        <v/>
      </c>
      <c r="O52" s="24" t="n"/>
      <c r="P52" s="27">
        <f>IF(O52&lt;&gt;"",O52,N52)</f>
        <v/>
      </c>
      <c r="Q52" s="15" t="n"/>
      <c r="R52" s="15" t="n"/>
      <c r="S52" s="15" t="n"/>
      <c r="T52" s="15" t="n"/>
      <c r="U52" s="22" t="n"/>
      <c r="V52" s="27">
        <f>IF(T52="","",IF(T52="Claimed, still to reverse",P52,0))</f>
        <v/>
      </c>
      <c r="W52" s="15" t="n"/>
    </row>
    <row r="53">
      <c r="B53" s="21" t="n">
        <v>46</v>
      </c>
      <c r="C53" s="17" t="n"/>
      <c r="D53" s="15" t="n"/>
      <c r="E53" s="22" t="n"/>
      <c r="F53" s="23" t="n"/>
      <c r="G53" s="23" t="n"/>
      <c r="H53" s="15" t="n"/>
      <c r="I53" s="15" t="n"/>
      <c r="J53" s="15" t="n"/>
      <c r="K53" s="24" t="n"/>
      <c r="L53" s="25">
        <f>IF(OR(F53="",K53=""),"",F53*K53)</f>
        <v/>
      </c>
      <c r="M53" s="26" t="n"/>
      <c r="N53" s="25">
        <f>IF(OR(L53="",M53="",H53="Made in-house"),"",L53*M53/100)</f>
        <v/>
      </c>
      <c r="O53" s="24" t="n"/>
      <c r="P53" s="27">
        <f>IF(O53&lt;&gt;"",O53,N53)</f>
        <v/>
      </c>
      <c r="Q53" s="15" t="n"/>
      <c r="R53" s="15" t="n"/>
      <c r="S53" s="15" t="n"/>
      <c r="T53" s="15" t="n"/>
      <c r="U53" s="22" t="n"/>
      <c r="V53" s="27">
        <f>IF(T53="","",IF(T53="Claimed, still to reverse",P53,0))</f>
        <v/>
      </c>
      <c r="W53" s="15" t="n"/>
    </row>
    <row r="54">
      <c r="B54" s="21" t="n">
        <v>47</v>
      </c>
      <c r="C54" s="17" t="n"/>
      <c r="D54" s="15" t="n"/>
      <c r="E54" s="22" t="n"/>
      <c r="F54" s="23" t="n"/>
      <c r="G54" s="23" t="n"/>
      <c r="H54" s="15" t="n"/>
      <c r="I54" s="15" t="n"/>
      <c r="J54" s="15" t="n"/>
      <c r="K54" s="24" t="n"/>
      <c r="L54" s="25">
        <f>IF(OR(F54="",K54=""),"",F54*K54)</f>
        <v/>
      </c>
      <c r="M54" s="26" t="n"/>
      <c r="N54" s="25">
        <f>IF(OR(L54="",M54="",H54="Made in-house"),"",L54*M54/100)</f>
        <v/>
      </c>
      <c r="O54" s="24" t="n"/>
      <c r="P54" s="27">
        <f>IF(O54&lt;&gt;"",O54,N54)</f>
        <v/>
      </c>
      <c r="Q54" s="15" t="n"/>
      <c r="R54" s="15" t="n"/>
      <c r="S54" s="15" t="n"/>
      <c r="T54" s="15" t="n"/>
      <c r="U54" s="22" t="n"/>
      <c r="V54" s="27">
        <f>IF(T54="","",IF(T54="Claimed, still to reverse",P54,0))</f>
        <v/>
      </c>
      <c r="W54" s="15" t="n"/>
    </row>
    <row r="55">
      <c r="B55" s="21" t="n">
        <v>48</v>
      </c>
      <c r="C55" s="17" t="n"/>
      <c r="D55" s="15" t="n"/>
      <c r="E55" s="22" t="n"/>
      <c r="F55" s="23" t="n"/>
      <c r="G55" s="23" t="n"/>
      <c r="H55" s="15" t="n"/>
      <c r="I55" s="15" t="n"/>
      <c r="J55" s="15" t="n"/>
      <c r="K55" s="24" t="n"/>
      <c r="L55" s="25">
        <f>IF(OR(F55="",K55=""),"",F55*K55)</f>
        <v/>
      </c>
      <c r="M55" s="26" t="n"/>
      <c r="N55" s="25">
        <f>IF(OR(L55="",M55="",H55="Made in-house"),"",L55*M55/100)</f>
        <v/>
      </c>
      <c r="O55" s="24" t="n"/>
      <c r="P55" s="27">
        <f>IF(O55&lt;&gt;"",O55,N55)</f>
        <v/>
      </c>
      <c r="Q55" s="15" t="n"/>
      <c r="R55" s="15" t="n"/>
      <c r="S55" s="15" t="n"/>
      <c r="T55" s="15" t="n"/>
      <c r="U55" s="22" t="n"/>
      <c r="V55" s="27">
        <f>IF(T55="","",IF(T55="Claimed, still to reverse",P55,0))</f>
        <v/>
      </c>
      <c r="W55" s="15" t="n"/>
    </row>
    <row r="56">
      <c r="B56" s="21" t="n">
        <v>49</v>
      </c>
      <c r="C56" s="17" t="n"/>
      <c r="D56" s="15" t="n"/>
      <c r="E56" s="22" t="n"/>
      <c r="F56" s="23" t="n"/>
      <c r="G56" s="23" t="n"/>
      <c r="H56" s="15" t="n"/>
      <c r="I56" s="15" t="n"/>
      <c r="J56" s="15" t="n"/>
      <c r="K56" s="24" t="n"/>
      <c r="L56" s="25">
        <f>IF(OR(F56="",K56=""),"",F56*K56)</f>
        <v/>
      </c>
      <c r="M56" s="26" t="n"/>
      <c r="N56" s="25">
        <f>IF(OR(L56="",M56="",H56="Made in-house"),"",L56*M56/100)</f>
        <v/>
      </c>
      <c r="O56" s="24" t="n"/>
      <c r="P56" s="27">
        <f>IF(O56&lt;&gt;"",O56,N56)</f>
        <v/>
      </c>
      <c r="Q56" s="15" t="n"/>
      <c r="R56" s="15" t="n"/>
      <c r="S56" s="15" t="n"/>
      <c r="T56" s="15" t="n"/>
      <c r="U56" s="22" t="n"/>
      <c r="V56" s="27">
        <f>IF(T56="","",IF(T56="Claimed, still to reverse",P56,0))</f>
        <v/>
      </c>
      <c r="W56" s="15" t="n"/>
    </row>
    <row r="57">
      <c r="B57" s="21" t="n">
        <v>50</v>
      </c>
      <c r="C57" s="17" t="n"/>
      <c r="D57" s="15" t="n"/>
      <c r="E57" s="22" t="n"/>
      <c r="F57" s="23" t="n"/>
      <c r="G57" s="23" t="n"/>
      <c r="H57" s="15" t="n"/>
      <c r="I57" s="15" t="n"/>
      <c r="J57" s="15" t="n"/>
      <c r="K57" s="24" t="n"/>
      <c r="L57" s="25">
        <f>IF(OR(F57="",K57=""),"",F57*K57)</f>
        <v/>
      </c>
      <c r="M57" s="26" t="n"/>
      <c r="N57" s="25">
        <f>IF(OR(L57="",M57="",H57="Made in-house"),"",L57*M57/100)</f>
        <v/>
      </c>
      <c r="O57" s="24" t="n"/>
      <c r="P57" s="27">
        <f>IF(O57&lt;&gt;"",O57,N57)</f>
        <v/>
      </c>
      <c r="Q57" s="15" t="n"/>
      <c r="R57" s="15" t="n"/>
      <c r="S57" s="15" t="n"/>
      <c r="T57" s="15" t="n"/>
      <c r="U57" s="22" t="n"/>
      <c r="V57" s="27">
        <f>IF(T57="","",IF(T57="Claimed, still to reverse",P57,0))</f>
        <v/>
      </c>
      <c r="W57" s="15" t="n"/>
    </row>
    <row r="58">
      <c r="B58" s="21" t="n">
        <v>51</v>
      </c>
      <c r="C58" s="17" t="n"/>
      <c r="D58" s="15" t="n"/>
      <c r="E58" s="22" t="n"/>
      <c r="F58" s="23" t="n"/>
      <c r="G58" s="23" t="n"/>
      <c r="H58" s="15" t="n"/>
      <c r="I58" s="15" t="n"/>
      <c r="J58" s="15" t="n"/>
      <c r="K58" s="24" t="n"/>
      <c r="L58" s="25">
        <f>IF(OR(F58="",K58=""),"",F58*K58)</f>
        <v/>
      </c>
      <c r="M58" s="26" t="n"/>
      <c r="N58" s="25">
        <f>IF(OR(L58="",M58="",H58="Made in-house"),"",L58*M58/100)</f>
        <v/>
      </c>
      <c r="O58" s="24" t="n"/>
      <c r="P58" s="27">
        <f>IF(O58&lt;&gt;"",O58,N58)</f>
        <v/>
      </c>
      <c r="Q58" s="15" t="n"/>
      <c r="R58" s="15" t="n"/>
      <c r="S58" s="15" t="n"/>
      <c r="T58" s="15" t="n"/>
      <c r="U58" s="22" t="n"/>
      <c r="V58" s="27">
        <f>IF(T58="","",IF(T58="Claimed, still to reverse",P58,0))</f>
        <v/>
      </c>
      <c r="W58" s="15" t="n"/>
    </row>
    <row r="59">
      <c r="B59" s="21" t="n">
        <v>52</v>
      </c>
      <c r="C59" s="17" t="n"/>
      <c r="D59" s="15" t="n"/>
      <c r="E59" s="22" t="n"/>
      <c r="F59" s="23" t="n"/>
      <c r="G59" s="23" t="n"/>
      <c r="H59" s="15" t="n"/>
      <c r="I59" s="15" t="n"/>
      <c r="J59" s="15" t="n"/>
      <c r="K59" s="24" t="n"/>
      <c r="L59" s="25">
        <f>IF(OR(F59="",K59=""),"",F59*K59)</f>
        <v/>
      </c>
      <c r="M59" s="26" t="n"/>
      <c r="N59" s="25">
        <f>IF(OR(L59="",M59="",H59="Made in-house"),"",L59*M59/100)</f>
        <v/>
      </c>
      <c r="O59" s="24" t="n"/>
      <c r="P59" s="27">
        <f>IF(O59&lt;&gt;"",O59,N59)</f>
        <v/>
      </c>
      <c r="Q59" s="15" t="n"/>
      <c r="R59" s="15" t="n"/>
      <c r="S59" s="15" t="n"/>
      <c r="T59" s="15" t="n"/>
      <c r="U59" s="22" t="n"/>
      <c r="V59" s="27">
        <f>IF(T59="","",IF(T59="Claimed, still to reverse",P59,0))</f>
        <v/>
      </c>
      <c r="W59" s="15" t="n"/>
    </row>
    <row r="60">
      <c r="B60" s="21" t="n">
        <v>53</v>
      </c>
      <c r="C60" s="17" t="n"/>
      <c r="D60" s="15" t="n"/>
      <c r="E60" s="22" t="n"/>
      <c r="F60" s="23" t="n"/>
      <c r="G60" s="23" t="n"/>
      <c r="H60" s="15" t="n"/>
      <c r="I60" s="15" t="n"/>
      <c r="J60" s="15" t="n"/>
      <c r="K60" s="24" t="n"/>
      <c r="L60" s="25">
        <f>IF(OR(F60="",K60=""),"",F60*K60)</f>
        <v/>
      </c>
      <c r="M60" s="26" t="n"/>
      <c r="N60" s="25">
        <f>IF(OR(L60="",M60="",H60="Made in-house"),"",L60*M60/100)</f>
        <v/>
      </c>
      <c r="O60" s="24" t="n"/>
      <c r="P60" s="27">
        <f>IF(O60&lt;&gt;"",O60,N60)</f>
        <v/>
      </c>
      <c r="Q60" s="15" t="n"/>
      <c r="R60" s="15" t="n"/>
      <c r="S60" s="15" t="n"/>
      <c r="T60" s="15" t="n"/>
      <c r="U60" s="22" t="n"/>
      <c r="V60" s="27">
        <f>IF(T60="","",IF(T60="Claimed, still to reverse",P60,0))</f>
        <v/>
      </c>
      <c r="W60" s="15" t="n"/>
    </row>
    <row r="61">
      <c r="B61" s="21" t="n">
        <v>54</v>
      </c>
      <c r="C61" s="17" t="n"/>
      <c r="D61" s="15" t="n"/>
      <c r="E61" s="22" t="n"/>
      <c r="F61" s="23" t="n"/>
      <c r="G61" s="23" t="n"/>
      <c r="H61" s="15" t="n"/>
      <c r="I61" s="15" t="n"/>
      <c r="J61" s="15" t="n"/>
      <c r="K61" s="24" t="n"/>
      <c r="L61" s="25">
        <f>IF(OR(F61="",K61=""),"",F61*K61)</f>
        <v/>
      </c>
      <c r="M61" s="26" t="n"/>
      <c r="N61" s="25">
        <f>IF(OR(L61="",M61="",H61="Made in-house"),"",L61*M61/100)</f>
        <v/>
      </c>
      <c r="O61" s="24" t="n"/>
      <c r="P61" s="27">
        <f>IF(O61&lt;&gt;"",O61,N61)</f>
        <v/>
      </c>
      <c r="Q61" s="15" t="n"/>
      <c r="R61" s="15" t="n"/>
      <c r="S61" s="15" t="n"/>
      <c r="T61" s="15" t="n"/>
      <c r="U61" s="22" t="n"/>
      <c r="V61" s="27">
        <f>IF(T61="","",IF(T61="Claimed, still to reverse",P61,0))</f>
        <v/>
      </c>
      <c r="W61" s="15" t="n"/>
    </row>
    <row r="62">
      <c r="B62" s="21" t="n">
        <v>55</v>
      </c>
      <c r="C62" s="17" t="n"/>
      <c r="D62" s="15" t="n"/>
      <c r="E62" s="22" t="n"/>
      <c r="F62" s="23" t="n"/>
      <c r="G62" s="23" t="n"/>
      <c r="H62" s="15" t="n"/>
      <c r="I62" s="15" t="n"/>
      <c r="J62" s="15" t="n"/>
      <c r="K62" s="24" t="n"/>
      <c r="L62" s="25">
        <f>IF(OR(F62="",K62=""),"",F62*K62)</f>
        <v/>
      </c>
      <c r="M62" s="26" t="n"/>
      <c r="N62" s="25">
        <f>IF(OR(L62="",M62="",H62="Made in-house"),"",L62*M62/100)</f>
        <v/>
      </c>
      <c r="O62" s="24" t="n"/>
      <c r="P62" s="27">
        <f>IF(O62&lt;&gt;"",O62,N62)</f>
        <v/>
      </c>
      <c r="Q62" s="15" t="n"/>
      <c r="R62" s="15" t="n"/>
      <c r="S62" s="15" t="n"/>
      <c r="T62" s="15" t="n"/>
      <c r="U62" s="22" t="n"/>
      <c r="V62" s="27">
        <f>IF(T62="","",IF(T62="Claimed, still to reverse",P62,0))</f>
        <v/>
      </c>
      <c r="W62" s="15" t="n"/>
    </row>
    <row r="63">
      <c r="B63" s="21" t="n">
        <v>56</v>
      </c>
      <c r="C63" s="17" t="n"/>
      <c r="D63" s="15" t="n"/>
      <c r="E63" s="22" t="n"/>
      <c r="F63" s="23" t="n"/>
      <c r="G63" s="23" t="n"/>
      <c r="H63" s="15" t="n"/>
      <c r="I63" s="15" t="n"/>
      <c r="J63" s="15" t="n"/>
      <c r="K63" s="24" t="n"/>
      <c r="L63" s="25">
        <f>IF(OR(F63="",K63=""),"",F63*K63)</f>
        <v/>
      </c>
      <c r="M63" s="26" t="n"/>
      <c r="N63" s="25">
        <f>IF(OR(L63="",M63="",H63="Made in-house"),"",L63*M63/100)</f>
        <v/>
      </c>
      <c r="O63" s="24" t="n"/>
      <c r="P63" s="27">
        <f>IF(O63&lt;&gt;"",O63,N63)</f>
        <v/>
      </c>
      <c r="Q63" s="15" t="n"/>
      <c r="R63" s="15" t="n"/>
      <c r="S63" s="15" t="n"/>
      <c r="T63" s="15" t="n"/>
      <c r="U63" s="22" t="n"/>
      <c r="V63" s="27">
        <f>IF(T63="","",IF(T63="Claimed, still to reverse",P63,0))</f>
        <v/>
      </c>
      <c r="W63" s="15" t="n"/>
    </row>
    <row r="64">
      <c r="B64" s="21" t="n">
        <v>57</v>
      </c>
      <c r="C64" s="17" t="n"/>
      <c r="D64" s="15" t="n"/>
      <c r="E64" s="22" t="n"/>
      <c r="F64" s="23" t="n"/>
      <c r="G64" s="23" t="n"/>
      <c r="H64" s="15" t="n"/>
      <c r="I64" s="15" t="n"/>
      <c r="J64" s="15" t="n"/>
      <c r="K64" s="24" t="n"/>
      <c r="L64" s="25">
        <f>IF(OR(F64="",K64=""),"",F64*K64)</f>
        <v/>
      </c>
      <c r="M64" s="26" t="n"/>
      <c r="N64" s="25">
        <f>IF(OR(L64="",M64="",H64="Made in-house"),"",L64*M64/100)</f>
        <v/>
      </c>
      <c r="O64" s="24" t="n"/>
      <c r="P64" s="27">
        <f>IF(O64&lt;&gt;"",O64,N64)</f>
        <v/>
      </c>
      <c r="Q64" s="15" t="n"/>
      <c r="R64" s="15" t="n"/>
      <c r="S64" s="15" t="n"/>
      <c r="T64" s="15" t="n"/>
      <c r="U64" s="22" t="n"/>
      <c r="V64" s="27">
        <f>IF(T64="","",IF(T64="Claimed, still to reverse",P64,0))</f>
        <v/>
      </c>
      <c r="W64" s="15" t="n"/>
    </row>
    <row r="65">
      <c r="B65" s="21" t="n">
        <v>58</v>
      </c>
      <c r="C65" s="17" t="n"/>
      <c r="D65" s="15" t="n"/>
      <c r="E65" s="22" t="n"/>
      <c r="F65" s="23" t="n"/>
      <c r="G65" s="23" t="n"/>
      <c r="H65" s="15" t="n"/>
      <c r="I65" s="15" t="n"/>
      <c r="J65" s="15" t="n"/>
      <c r="K65" s="24" t="n"/>
      <c r="L65" s="25">
        <f>IF(OR(F65="",K65=""),"",F65*K65)</f>
        <v/>
      </c>
      <c r="M65" s="26" t="n"/>
      <c r="N65" s="25">
        <f>IF(OR(L65="",M65="",H65="Made in-house"),"",L65*M65/100)</f>
        <v/>
      </c>
      <c r="O65" s="24" t="n"/>
      <c r="P65" s="27">
        <f>IF(O65&lt;&gt;"",O65,N65)</f>
        <v/>
      </c>
      <c r="Q65" s="15" t="n"/>
      <c r="R65" s="15" t="n"/>
      <c r="S65" s="15" t="n"/>
      <c r="T65" s="15" t="n"/>
      <c r="U65" s="22" t="n"/>
      <c r="V65" s="27">
        <f>IF(T65="","",IF(T65="Claimed, still to reverse",P65,0))</f>
        <v/>
      </c>
      <c r="W65" s="15" t="n"/>
    </row>
    <row r="66">
      <c r="B66" s="21" t="n">
        <v>59</v>
      </c>
      <c r="C66" s="17" t="n"/>
      <c r="D66" s="15" t="n"/>
      <c r="E66" s="22" t="n"/>
      <c r="F66" s="23" t="n"/>
      <c r="G66" s="23" t="n"/>
      <c r="H66" s="15" t="n"/>
      <c r="I66" s="15" t="n"/>
      <c r="J66" s="15" t="n"/>
      <c r="K66" s="24" t="n"/>
      <c r="L66" s="25">
        <f>IF(OR(F66="",K66=""),"",F66*K66)</f>
        <v/>
      </c>
      <c r="M66" s="26" t="n"/>
      <c r="N66" s="25">
        <f>IF(OR(L66="",M66="",H66="Made in-house"),"",L66*M66/100)</f>
        <v/>
      </c>
      <c r="O66" s="24" t="n"/>
      <c r="P66" s="27">
        <f>IF(O66&lt;&gt;"",O66,N66)</f>
        <v/>
      </c>
      <c r="Q66" s="15" t="n"/>
      <c r="R66" s="15" t="n"/>
      <c r="S66" s="15" t="n"/>
      <c r="T66" s="15" t="n"/>
      <c r="U66" s="22" t="n"/>
      <c r="V66" s="27">
        <f>IF(T66="","",IF(T66="Claimed, still to reverse",P66,0))</f>
        <v/>
      </c>
      <c r="W66" s="15" t="n"/>
    </row>
    <row r="67">
      <c r="B67" s="21" t="n">
        <v>60</v>
      </c>
      <c r="C67" s="17" t="n"/>
      <c r="D67" s="15" t="n"/>
      <c r="E67" s="22" t="n"/>
      <c r="F67" s="23" t="n"/>
      <c r="G67" s="23" t="n"/>
      <c r="H67" s="15" t="n"/>
      <c r="I67" s="15" t="n"/>
      <c r="J67" s="15" t="n"/>
      <c r="K67" s="24" t="n"/>
      <c r="L67" s="25">
        <f>IF(OR(F67="",K67=""),"",F67*K67)</f>
        <v/>
      </c>
      <c r="M67" s="26" t="n"/>
      <c r="N67" s="25">
        <f>IF(OR(L67="",M67="",H67="Made in-house"),"",L67*M67/100)</f>
        <v/>
      </c>
      <c r="O67" s="24" t="n"/>
      <c r="P67" s="27">
        <f>IF(O67&lt;&gt;"",O67,N67)</f>
        <v/>
      </c>
      <c r="Q67" s="15" t="n"/>
      <c r="R67" s="15" t="n"/>
      <c r="S67" s="15" t="n"/>
      <c r="T67" s="15" t="n"/>
      <c r="U67" s="22" t="n"/>
      <c r="V67" s="27">
        <f>IF(T67="","",IF(T67="Claimed, still to reverse",P67,0))</f>
        <v/>
      </c>
      <c r="W67" s="15" t="n"/>
    </row>
    <row r="68">
      <c r="B68" s="21" t="n">
        <v>61</v>
      </c>
      <c r="C68" s="17" t="n"/>
      <c r="D68" s="15" t="n"/>
      <c r="E68" s="22" t="n"/>
      <c r="F68" s="23" t="n"/>
      <c r="G68" s="23" t="n"/>
      <c r="H68" s="15" t="n"/>
      <c r="I68" s="15" t="n"/>
      <c r="J68" s="15" t="n"/>
      <c r="K68" s="24" t="n"/>
      <c r="L68" s="25">
        <f>IF(OR(F68="",K68=""),"",F68*K68)</f>
        <v/>
      </c>
      <c r="M68" s="26" t="n"/>
      <c r="N68" s="25">
        <f>IF(OR(L68="",M68="",H68="Made in-house"),"",L68*M68/100)</f>
        <v/>
      </c>
      <c r="O68" s="24" t="n"/>
      <c r="P68" s="27">
        <f>IF(O68&lt;&gt;"",O68,N68)</f>
        <v/>
      </c>
      <c r="Q68" s="15" t="n"/>
      <c r="R68" s="15" t="n"/>
      <c r="S68" s="15" t="n"/>
      <c r="T68" s="15" t="n"/>
      <c r="U68" s="22" t="n"/>
      <c r="V68" s="27">
        <f>IF(T68="","",IF(T68="Claimed, still to reverse",P68,0))</f>
        <v/>
      </c>
      <c r="W68" s="15" t="n"/>
    </row>
    <row r="69">
      <c r="B69" s="21" t="n">
        <v>62</v>
      </c>
      <c r="C69" s="17" t="n"/>
      <c r="D69" s="15" t="n"/>
      <c r="E69" s="22" t="n"/>
      <c r="F69" s="23" t="n"/>
      <c r="G69" s="23" t="n"/>
      <c r="H69" s="15" t="n"/>
      <c r="I69" s="15" t="n"/>
      <c r="J69" s="15" t="n"/>
      <c r="K69" s="24" t="n"/>
      <c r="L69" s="25">
        <f>IF(OR(F69="",K69=""),"",F69*K69)</f>
        <v/>
      </c>
      <c r="M69" s="26" t="n"/>
      <c r="N69" s="25">
        <f>IF(OR(L69="",M69="",H69="Made in-house"),"",L69*M69/100)</f>
        <v/>
      </c>
      <c r="O69" s="24" t="n"/>
      <c r="P69" s="27">
        <f>IF(O69&lt;&gt;"",O69,N69)</f>
        <v/>
      </c>
      <c r="Q69" s="15" t="n"/>
      <c r="R69" s="15" t="n"/>
      <c r="S69" s="15" t="n"/>
      <c r="T69" s="15" t="n"/>
      <c r="U69" s="22" t="n"/>
      <c r="V69" s="27">
        <f>IF(T69="","",IF(T69="Claimed, still to reverse",P69,0))</f>
        <v/>
      </c>
      <c r="W69" s="15" t="n"/>
    </row>
    <row r="70">
      <c r="B70" s="21" t="n">
        <v>63</v>
      </c>
      <c r="C70" s="17" t="n"/>
      <c r="D70" s="15" t="n"/>
      <c r="E70" s="22" t="n"/>
      <c r="F70" s="23" t="n"/>
      <c r="G70" s="23" t="n"/>
      <c r="H70" s="15" t="n"/>
      <c r="I70" s="15" t="n"/>
      <c r="J70" s="15" t="n"/>
      <c r="K70" s="24" t="n"/>
      <c r="L70" s="25">
        <f>IF(OR(F70="",K70=""),"",F70*K70)</f>
        <v/>
      </c>
      <c r="M70" s="26" t="n"/>
      <c r="N70" s="25">
        <f>IF(OR(L70="",M70="",H70="Made in-house"),"",L70*M70/100)</f>
        <v/>
      </c>
      <c r="O70" s="24" t="n"/>
      <c r="P70" s="27">
        <f>IF(O70&lt;&gt;"",O70,N70)</f>
        <v/>
      </c>
      <c r="Q70" s="15" t="n"/>
      <c r="R70" s="15" t="n"/>
      <c r="S70" s="15" t="n"/>
      <c r="T70" s="15" t="n"/>
      <c r="U70" s="22" t="n"/>
      <c r="V70" s="27">
        <f>IF(T70="","",IF(T70="Claimed, still to reverse",P70,0))</f>
        <v/>
      </c>
      <c r="W70" s="15" t="n"/>
    </row>
    <row r="71">
      <c r="B71" s="21" t="n">
        <v>64</v>
      </c>
      <c r="C71" s="17" t="n"/>
      <c r="D71" s="15" t="n"/>
      <c r="E71" s="22" t="n"/>
      <c r="F71" s="23" t="n"/>
      <c r="G71" s="23" t="n"/>
      <c r="H71" s="15" t="n"/>
      <c r="I71" s="15" t="n"/>
      <c r="J71" s="15" t="n"/>
      <c r="K71" s="24" t="n"/>
      <c r="L71" s="25">
        <f>IF(OR(F71="",K71=""),"",F71*K71)</f>
        <v/>
      </c>
      <c r="M71" s="26" t="n"/>
      <c r="N71" s="25">
        <f>IF(OR(L71="",M71="",H71="Made in-house"),"",L71*M71/100)</f>
        <v/>
      </c>
      <c r="O71" s="24" t="n"/>
      <c r="P71" s="27">
        <f>IF(O71&lt;&gt;"",O71,N71)</f>
        <v/>
      </c>
      <c r="Q71" s="15" t="n"/>
      <c r="R71" s="15" t="n"/>
      <c r="S71" s="15" t="n"/>
      <c r="T71" s="15" t="n"/>
      <c r="U71" s="22" t="n"/>
      <c r="V71" s="27">
        <f>IF(T71="","",IF(T71="Claimed, still to reverse",P71,0))</f>
        <v/>
      </c>
      <c r="W71" s="15" t="n"/>
    </row>
    <row r="72">
      <c r="B72" s="21" t="n">
        <v>65</v>
      </c>
      <c r="C72" s="17" t="n"/>
      <c r="D72" s="15" t="n"/>
      <c r="E72" s="22" t="n"/>
      <c r="F72" s="23" t="n"/>
      <c r="G72" s="23" t="n"/>
      <c r="H72" s="15" t="n"/>
      <c r="I72" s="15" t="n"/>
      <c r="J72" s="15" t="n"/>
      <c r="K72" s="24" t="n"/>
      <c r="L72" s="25">
        <f>IF(OR(F72="",K72=""),"",F72*K72)</f>
        <v/>
      </c>
      <c r="M72" s="26" t="n"/>
      <c r="N72" s="25">
        <f>IF(OR(L72="",M72="",H72="Made in-house"),"",L72*M72/100)</f>
        <v/>
      </c>
      <c r="O72" s="24" t="n"/>
      <c r="P72" s="27">
        <f>IF(O72&lt;&gt;"",O72,N72)</f>
        <v/>
      </c>
      <c r="Q72" s="15" t="n"/>
      <c r="R72" s="15" t="n"/>
      <c r="S72" s="15" t="n"/>
      <c r="T72" s="15" t="n"/>
      <c r="U72" s="22" t="n"/>
      <c r="V72" s="27">
        <f>IF(T72="","",IF(T72="Claimed, still to reverse",P72,0))</f>
        <v/>
      </c>
      <c r="W72" s="15" t="n"/>
    </row>
    <row r="73">
      <c r="B73" s="21" t="n">
        <v>66</v>
      </c>
      <c r="C73" s="17" t="n"/>
      <c r="D73" s="15" t="n"/>
      <c r="E73" s="22" t="n"/>
      <c r="F73" s="23" t="n"/>
      <c r="G73" s="23" t="n"/>
      <c r="H73" s="15" t="n"/>
      <c r="I73" s="15" t="n"/>
      <c r="J73" s="15" t="n"/>
      <c r="K73" s="24" t="n"/>
      <c r="L73" s="25">
        <f>IF(OR(F73="",K73=""),"",F73*K73)</f>
        <v/>
      </c>
      <c r="M73" s="26" t="n"/>
      <c r="N73" s="25">
        <f>IF(OR(L73="",M73="",H73="Made in-house"),"",L73*M73/100)</f>
        <v/>
      </c>
      <c r="O73" s="24" t="n"/>
      <c r="P73" s="27">
        <f>IF(O73&lt;&gt;"",O73,N73)</f>
        <v/>
      </c>
      <c r="Q73" s="15" t="n"/>
      <c r="R73" s="15" t="n"/>
      <c r="S73" s="15" t="n"/>
      <c r="T73" s="15" t="n"/>
      <c r="U73" s="22" t="n"/>
      <c r="V73" s="27">
        <f>IF(T73="","",IF(T73="Claimed, still to reverse",P73,0))</f>
        <v/>
      </c>
      <c r="W73" s="15" t="n"/>
    </row>
    <row r="74">
      <c r="B74" s="21" t="n">
        <v>67</v>
      </c>
      <c r="C74" s="17" t="n"/>
      <c r="D74" s="15" t="n"/>
      <c r="E74" s="22" t="n"/>
      <c r="F74" s="23" t="n"/>
      <c r="G74" s="23" t="n"/>
      <c r="H74" s="15" t="n"/>
      <c r="I74" s="15" t="n"/>
      <c r="J74" s="15" t="n"/>
      <c r="K74" s="24" t="n"/>
      <c r="L74" s="25">
        <f>IF(OR(F74="",K74=""),"",F74*K74)</f>
        <v/>
      </c>
      <c r="M74" s="26" t="n"/>
      <c r="N74" s="25">
        <f>IF(OR(L74="",M74="",H74="Made in-house"),"",L74*M74/100)</f>
        <v/>
      </c>
      <c r="O74" s="24" t="n"/>
      <c r="P74" s="27">
        <f>IF(O74&lt;&gt;"",O74,N74)</f>
        <v/>
      </c>
      <c r="Q74" s="15" t="n"/>
      <c r="R74" s="15" t="n"/>
      <c r="S74" s="15" t="n"/>
      <c r="T74" s="15" t="n"/>
      <c r="U74" s="22" t="n"/>
      <c r="V74" s="27">
        <f>IF(T74="","",IF(T74="Claimed, still to reverse",P74,0))</f>
        <v/>
      </c>
      <c r="W74" s="15" t="n"/>
    </row>
    <row r="75">
      <c r="B75" s="21" t="n">
        <v>68</v>
      </c>
      <c r="C75" s="17" t="n"/>
      <c r="D75" s="15" t="n"/>
      <c r="E75" s="22" t="n"/>
      <c r="F75" s="23" t="n"/>
      <c r="G75" s="23" t="n"/>
      <c r="H75" s="15" t="n"/>
      <c r="I75" s="15" t="n"/>
      <c r="J75" s="15" t="n"/>
      <c r="K75" s="24" t="n"/>
      <c r="L75" s="25">
        <f>IF(OR(F75="",K75=""),"",F75*K75)</f>
        <v/>
      </c>
      <c r="M75" s="26" t="n"/>
      <c r="N75" s="25">
        <f>IF(OR(L75="",M75="",H75="Made in-house"),"",L75*M75/100)</f>
        <v/>
      </c>
      <c r="O75" s="24" t="n"/>
      <c r="P75" s="27">
        <f>IF(O75&lt;&gt;"",O75,N75)</f>
        <v/>
      </c>
      <c r="Q75" s="15" t="n"/>
      <c r="R75" s="15" t="n"/>
      <c r="S75" s="15" t="n"/>
      <c r="T75" s="15" t="n"/>
      <c r="U75" s="22" t="n"/>
      <c r="V75" s="27">
        <f>IF(T75="","",IF(T75="Claimed, still to reverse",P75,0))</f>
        <v/>
      </c>
      <c r="W75" s="15" t="n"/>
    </row>
    <row r="76">
      <c r="B76" s="21" t="n">
        <v>69</v>
      </c>
      <c r="C76" s="17" t="n"/>
      <c r="D76" s="15" t="n"/>
      <c r="E76" s="22" t="n"/>
      <c r="F76" s="23" t="n"/>
      <c r="G76" s="23" t="n"/>
      <c r="H76" s="15" t="n"/>
      <c r="I76" s="15" t="n"/>
      <c r="J76" s="15" t="n"/>
      <c r="K76" s="24" t="n"/>
      <c r="L76" s="25">
        <f>IF(OR(F76="",K76=""),"",F76*K76)</f>
        <v/>
      </c>
      <c r="M76" s="26" t="n"/>
      <c r="N76" s="25">
        <f>IF(OR(L76="",M76="",H76="Made in-house"),"",L76*M76/100)</f>
        <v/>
      </c>
      <c r="O76" s="24" t="n"/>
      <c r="P76" s="27">
        <f>IF(O76&lt;&gt;"",O76,N76)</f>
        <v/>
      </c>
      <c r="Q76" s="15" t="n"/>
      <c r="R76" s="15" t="n"/>
      <c r="S76" s="15" t="n"/>
      <c r="T76" s="15" t="n"/>
      <c r="U76" s="22" t="n"/>
      <c r="V76" s="27">
        <f>IF(T76="","",IF(T76="Claimed, still to reverse",P76,0))</f>
        <v/>
      </c>
      <c r="W76" s="15" t="n"/>
    </row>
    <row r="77">
      <c r="B77" s="21" t="n">
        <v>70</v>
      </c>
      <c r="C77" s="17" t="n"/>
      <c r="D77" s="15" t="n"/>
      <c r="E77" s="22" t="n"/>
      <c r="F77" s="23" t="n"/>
      <c r="G77" s="23" t="n"/>
      <c r="H77" s="15" t="n"/>
      <c r="I77" s="15" t="n"/>
      <c r="J77" s="15" t="n"/>
      <c r="K77" s="24" t="n"/>
      <c r="L77" s="25">
        <f>IF(OR(F77="",K77=""),"",F77*K77)</f>
        <v/>
      </c>
      <c r="M77" s="26" t="n"/>
      <c r="N77" s="25">
        <f>IF(OR(L77="",M77="",H77="Made in-house"),"",L77*M77/100)</f>
        <v/>
      </c>
      <c r="O77" s="24" t="n"/>
      <c r="P77" s="27">
        <f>IF(O77&lt;&gt;"",O77,N77)</f>
        <v/>
      </c>
      <c r="Q77" s="15" t="n"/>
      <c r="R77" s="15" t="n"/>
      <c r="S77" s="15" t="n"/>
      <c r="T77" s="15" t="n"/>
      <c r="U77" s="22" t="n"/>
      <c r="V77" s="27">
        <f>IF(T77="","",IF(T77="Claimed, still to reverse",P77,0))</f>
        <v/>
      </c>
      <c r="W77" s="15" t="n"/>
    </row>
    <row r="78">
      <c r="B78" s="21" t="n">
        <v>71</v>
      </c>
      <c r="C78" s="17" t="n"/>
      <c r="D78" s="15" t="n"/>
      <c r="E78" s="22" t="n"/>
      <c r="F78" s="23" t="n"/>
      <c r="G78" s="23" t="n"/>
      <c r="H78" s="15" t="n"/>
      <c r="I78" s="15" t="n"/>
      <c r="J78" s="15" t="n"/>
      <c r="K78" s="24" t="n"/>
      <c r="L78" s="25">
        <f>IF(OR(F78="",K78=""),"",F78*K78)</f>
        <v/>
      </c>
      <c r="M78" s="26" t="n"/>
      <c r="N78" s="25">
        <f>IF(OR(L78="",M78="",H78="Made in-house"),"",L78*M78/100)</f>
        <v/>
      </c>
      <c r="O78" s="24" t="n"/>
      <c r="P78" s="27">
        <f>IF(O78&lt;&gt;"",O78,N78)</f>
        <v/>
      </c>
      <c r="Q78" s="15" t="n"/>
      <c r="R78" s="15" t="n"/>
      <c r="S78" s="15" t="n"/>
      <c r="T78" s="15" t="n"/>
      <c r="U78" s="22" t="n"/>
      <c r="V78" s="27">
        <f>IF(T78="","",IF(T78="Claimed, still to reverse",P78,0))</f>
        <v/>
      </c>
      <c r="W78" s="15" t="n"/>
    </row>
    <row r="79">
      <c r="B79" s="21" t="n">
        <v>72</v>
      </c>
      <c r="C79" s="17" t="n"/>
      <c r="D79" s="15" t="n"/>
      <c r="E79" s="22" t="n"/>
      <c r="F79" s="23" t="n"/>
      <c r="G79" s="23" t="n"/>
      <c r="H79" s="15" t="n"/>
      <c r="I79" s="15" t="n"/>
      <c r="J79" s="15" t="n"/>
      <c r="K79" s="24" t="n"/>
      <c r="L79" s="25">
        <f>IF(OR(F79="",K79=""),"",F79*K79)</f>
        <v/>
      </c>
      <c r="M79" s="26" t="n"/>
      <c r="N79" s="25">
        <f>IF(OR(L79="",M79="",H79="Made in-house"),"",L79*M79/100)</f>
        <v/>
      </c>
      <c r="O79" s="24" t="n"/>
      <c r="P79" s="27">
        <f>IF(O79&lt;&gt;"",O79,N79)</f>
        <v/>
      </c>
      <c r="Q79" s="15" t="n"/>
      <c r="R79" s="15" t="n"/>
      <c r="S79" s="15" t="n"/>
      <c r="T79" s="15" t="n"/>
      <c r="U79" s="22" t="n"/>
      <c r="V79" s="27">
        <f>IF(T79="","",IF(T79="Claimed, still to reverse",P79,0))</f>
        <v/>
      </c>
      <c r="W79" s="15" t="n"/>
    </row>
    <row r="80">
      <c r="B80" s="21" t="n">
        <v>73</v>
      </c>
      <c r="C80" s="17" t="n"/>
      <c r="D80" s="15" t="n"/>
      <c r="E80" s="22" t="n"/>
      <c r="F80" s="23" t="n"/>
      <c r="G80" s="23" t="n"/>
      <c r="H80" s="15" t="n"/>
      <c r="I80" s="15" t="n"/>
      <c r="J80" s="15" t="n"/>
      <c r="K80" s="24" t="n"/>
      <c r="L80" s="25">
        <f>IF(OR(F80="",K80=""),"",F80*K80)</f>
        <v/>
      </c>
      <c r="M80" s="26" t="n"/>
      <c r="N80" s="25">
        <f>IF(OR(L80="",M80="",H80="Made in-house"),"",L80*M80/100)</f>
        <v/>
      </c>
      <c r="O80" s="24" t="n"/>
      <c r="P80" s="27">
        <f>IF(O80&lt;&gt;"",O80,N80)</f>
        <v/>
      </c>
      <c r="Q80" s="15" t="n"/>
      <c r="R80" s="15" t="n"/>
      <c r="S80" s="15" t="n"/>
      <c r="T80" s="15" t="n"/>
      <c r="U80" s="22" t="n"/>
      <c r="V80" s="27">
        <f>IF(T80="","",IF(T80="Claimed, still to reverse",P80,0))</f>
        <v/>
      </c>
      <c r="W80" s="15" t="n"/>
    </row>
    <row r="81">
      <c r="B81" s="21" t="n">
        <v>74</v>
      </c>
      <c r="C81" s="17" t="n"/>
      <c r="D81" s="15" t="n"/>
      <c r="E81" s="22" t="n"/>
      <c r="F81" s="23" t="n"/>
      <c r="G81" s="23" t="n"/>
      <c r="H81" s="15" t="n"/>
      <c r="I81" s="15" t="n"/>
      <c r="J81" s="15" t="n"/>
      <c r="K81" s="24" t="n"/>
      <c r="L81" s="25">
        <f>IF(OR(F81="",K81=""),"",F81*K81)</f>
        <v/>
      </c>
      <c r="M81" s="26" t="n"/>
      <c r="N81" s="25">
        <f>IF(OR(L81="",M81="",H81="Made in-house"),"",L81*M81/100)</f>
        <v/>
      </c>
      <c r="O81" s="24" t="n"/>
      <c r="P81" s="27">
        <f>IF(O81&lt;&gt;"",O81,N81)</f>
        <v/>
      </c>
      <c r="Q81" s="15" t="n"/>
      <c r="R81" s="15" t="n"/>
      <c r="S81" s="15" t="n"/>
      <c r="T81" s="15" t="n"/>
      <c r="U81" s="22" t="n"/>
      <c r="V81" s="27">
        <f>IF(T81="","",IF(T81="Claimed, still to reverse",P81,0))</f>
        <v/>
      </c>
      <c r="W81" s="15" t="n"/>
    </row>
    <row r="82">
      <c r="B82" s="21" t="n">
        <v>75</v>
      </c>
      <c r="C82" s="17" t="n"/>
      <c r="D82" s="15" t="n"/>
      <c r="E82" s="22" t="n"/>
      <c r="F82" s="23" t="n"/>
      <c r="G82" s="23" t="n"/>
      <c r="H82" s="15" t="n"/>
      <c r="I82" s="15" t="n"/>
      <c r="J82" s="15" t="n"/>
      <c r="K82" s="24" t="n"/>
      <c r="L82" s="25">
        <f>IF(OR(F82="",K82=""),"",F82*K82)</f>
        <v/>
      </c>
      <c r="M82" s="26" t="n"/>
      <c r="N82" s="25">
        <f>IF(OR(L82="",M82="",H82="Made in-house"),"",L82*M82/100)</f>
        <v/>
      </c>
      <c r="O82" s="24" t="n"/>
      <c r="P82" s="27">
        <f>IF(O82&lt;&gt;"",O82,N82)</f>
        <v/>
      </c>
      <c r="Q82" s="15" t="n"/>
      <c r="R82" s="15" t="n"/>
      <c r="S82" s="15" t="n"/>
      <c r="T82" s="15" t="n"/>
      <c r="U82" s="22" t="n"/>
      <c r="V82" s="27">
        <f>IF(T82="","",IF(T82="Claimed, still to reverse",P82,0))</f>
        <v/>
      </c>
      <c r="W82" s="15" t="n"/>
    </row>
    <row r="83">
      <c r="B83" s="21" t="n">
        <v>76</v>
      </c>
      <c r="C83" s="17" t="n"/>
      <c r="D83" s="15" t="n"/>
      <c r="E83" s="22" t="n"/>
      <c r="F83" s="23" t="n"/>
      <c r="G83" s="23" t="n"/>
      <c r="H83" s="15" t="n"/>
      <c r="I83" s="15" t="n"/>
      <c r="J83" s="15" t="n"/>
      <c r="K83" s="24" t="n"/>
      <c r="L83" s="25">
        <f>IF(OR(F83="",K83=""),"",F83*K83)</f>
        <v/>
      </c>
      <c r="M83" s="26" t="n"/>
      <c r="N83" s="25">
        <f>IF(OR(L83="",M83="",H83="Made in-house"),"",L83*M83/100)</f>
        <v/>
      </c>
      <c r="O83" s="24" t="n"/>
      <c r="P83" s="27">
        <f>IF(O83&lt;&gt;"",O83,N83)</f>
        <v/>
      </c>
      <c r="Q83" s="15" t="n"/>
      <c r="R83" s="15" t="n"/>
      <c r="S83" s="15" t="n"/>
      <c r="T83" s="15" t="n"/>
      <c r="U83" s="22" t="n"/>
      <c r="V83" s="27">
        <f>IF(T83="","",IF(T83="Claimed, still to reverse",P83,0))</f>
        <v/>
      </c>
      <c r="W83" s="15" t="n"/>
    </row>
    <row r="84">
      <c r="B84" s="21" t="n">
        <v>77</v>
      </c>
      <c r="C84" s="17" t="n"/>
      <c r="D84" s="15" t="n"/>
      <c r="E84" s="22" t="n"/>
      <c r="F84" s="23" t="n"/>
      <c r="G84" s="23" t="n"/>
      <c r="H84" s="15" t="n"/>
      <c r="I84" s="15" t="n"/>
      <c r="J84" s="15" t="n"/>
      <c r="K84" s="24" t="n"/>
      <c r="L84" s="25">
        <f>IF(OR(F84="",K84=""),"",F84*K84)</f>
        <v/>
      </c>
      <c r="M84" s="26" t="n"/>
      <c r="N84" s="25">
        <f>IF(OR(L84="",M84="",H84="Made in-house"),"",L84*M84/100)</f>
        <v/>
      </c>
      <c r="O84" s="24" t="n"/>
      <c r="P84" s="27">
        <f>IF(O84&lt;&gt;"",O84,N84)</f>
        <v/>
      </c>
      <c r="Q84" s="15" t="n"/>
      <c r="R84" s="15" t="n"/>
      <c r="S84" s="15" t="n"/>
      <c r="T84" s="15" t="n"/>
      <c r="U84" s="22" t="n"/>
      <c r="V84" s="27">
        <f>IF(T84="","",IF(T84="Claimed, still to reverse",P84,0))</f>
        <v/>
      </c>
      <c r="W84" s="15" t="n"/>
    </row>
    <row r="85">
      <c r="B85" s="21" t="n">
        <v>78</v>
      </c>
      <c r="C85" s="17" t="n"/>
      <c r="D85" s="15" t="n"/>
      <c r="E85" s="22" t="n"/>
      <c r="F85" s="23" t="n"/>
      <c r="G85" s="23" t="n"/>
      <c r="H85" s="15" t="n"/>
      <c r="I85" s="15" t="n"/>
      <c r="J85" s="15" t="n"/>
      <c r="K85" s="24" t="n"/>
      <c r="L85" s="25">
        <f>IF(OR(F85="",K85=""),"",F85*K85)</f>
        <v/>
      </c>
      <c r="M85" s="26" t="n"/>
      <c r="N85" s="25">
        <f>IF(OR(L85="",M85="",H85="Made in-house"),"",L85*M85/100)</f>
        <v/>
      </c>
      <c r="O85" s="24" t="n"/>
      <c r="P85" s="27">
        <f>IF(O85&lt;&gt;"",O85,N85)</f>
        <v/>
      </c>
      <c r="Q85" s="15" t="n"/>
      <c r="R85" s="15" t="n"/>
      <c r="S85" s="15" t="n"/>
      <c r="T85" s="15" t="n"/>
      <c r="U85" s="22" t="n"/>
      <c r="V85" s="27">
        <f>IF(T85="","",IF(T85="Claimed, still to reverse",P85,0))</f>
        <v/>
      </c>
      <c r="W85" s="15" t="n"/>
    </row>
    <row r="86">
      <c r="B86" s="21" t="n">
        <v>79</v>
      </c>
      <c r="C86" s="17" t="n"/>
      <c r="D86" s="15" t="n"/>
      <c r="E86" s="22" t="n"/>
      <c r="F86" s="23" t="n"/>
      <c r="G86" s="23" t="n"/>
      <c r="H86" s="15" t="n"/>
      <c r="I86" s="15" t="n"/>
      <c r="J86" s="15" t="n"/>
      <c r="K86" s="24" t="n"/>
      <c r="L86" s="25">
        <f>IF(OR(F86="",K86=""),"",F86*K86)</f>
        <v/>
      </c>
      <c r="M86" s="26" t="n"/>
      <c r="N86" s="25">
        <f>IF(OR(L86="",M86="",H86="Made in-house"),"",L86*M86/100)</f>
        <v/>
      </c>
      <c r="O86" s="24" t="n"/>
      <c r="P86" s="27">
        <f>IF(O86&lt;&gt;"",O86,N86)</f>
        <v/>
      </c>
      <c r="Q86" s="15" t="n"/>
      <c r="R86" s="15" t="n"/>
      <c r="S86" s="15" t="n"/>
      <c r="T86" s="15" t="n"/>
      <c r="U86" s="22" t="n"/>
      <c r="V86" s="27">
        <f>IF(T86="","",IF(T86="Claimed, still to reverse",P86,0))</f>
        <v/>
      </c>
      <c r="W86" s="15" t="n"/>
    </row>
    <row r="87">
      <c r="B87" s="21" t="n">
        <v>80</v>
      </c>
      <c r="C87" s="17" t="n"/>
      <c r="D87" s="15" t="n"/>
      <c r="E87" s="22" t="n"/>
      <c r="F87" s="23" t="n"/>
      <c r="G87" s="23" t="n"/>
      <c r="H87" s="15" t="n"/>
      <c r="I87" s="15" t="n"/>
      <c r="J87" s="15" t="n"/>
      <c r="K87" s="24" t="n"/>
      <c r="L87" s="25">
        <f>IF(OR(F87="",K87=""),"",F87*K87)</f>
        <v/>
      </c>
      <c r="M87" s="26" t="n"/>
      <c r="N87" s="25">
        <f>IF(OR(L87="",M87="",H87="Made in-house"),"",L87*M87/100)</f>
        <v/>
      </c>
      <c r="O87" s="24" t="n"/>
      <c r="P87" s="27">
        <f>IF(O87&lt;&gt;"",O87,N87)</f>
        <v/>
      </c>
      <c r="Q87" s="15" t="n"/>
      <c r="R87" s="15" t="n"/>
      <c r="S87" s="15" t="n"/>
      <c r="T87" s="15" t="n"/>
      <c r="U87" s="22" t="n"/>
      <c r="V87" s="27">
        <f>IF(T87="","",IF(T87="Claimed, still to reverse",P87,0))</f>
        <v/>
      </c>
      <c r="W87" s="15" t="n"/>
    </row>
    <row r="88">
      <c r="B88" s="21" t="n">
        <v>81</v>
      </c>
      <c r="C88" s="17" t="n"/>
      <c r="D88" s="15" t="n"/>
      <c r="E88" s="22" t="n"/>
      <c r="F88" s="23" t="n"/>
      <c r="G88" s="23" t="n"/>
      <c r="H88" s="15" t="n"/>
      <c r="I88" s="15" t="n"/>
      <c r="J88" s="15" t="n"/>
      <c r="K88" s="24" t="n"/>
      <c r="L88" s="25">
        <f>IF(OR(F88="",K88=""),"",F88*K88)</f>
        <v/>
      </c>
      <c r="M88" s="26" t="n"/>
      <c r="N88" s="25">
        <f>IF(OR(L88="",M88="",H88="Made in-house"),"",L88*M88/100)</f>
        <v/>
      </c>
      <c r="O88" s="24" t="n"/>
      <c r="P88" s="27">
        <f>IF(O88&lt;&gt;"",O88,N88)</f>
        <v/>
      </c>
      <c r="Q88" s="15" t="n"/>
      <c r="R88" s="15" t="n"/>
      <c r="S88" s="15" t="n"/>
      <c r="T88" s="15" t="n"/>
      <c r="U88" s="22" t="n"/>
      <c r="V88" s="27">
        <f>IF(T88="","",IF(T88="Claimed, still to reverse",P88,0))</f>
        <v/>
      </c>
      <c r="W88" s="15" t="n"/>
    </row>
    <row r="89">
      <c r="B89" s="21" t="n">
        <v>82</v>
      </c>
      <c r="C89" s="17" t="n"/>
      <c r="D89" s="15" t="n"/>
      <c r="E89" s="22" t="n"/>
      <c r="F89" s="23" t="n"/>
      <c r="G89" s="23" t="n"/>
      <c r="H89" s="15" t="n"/>
      <c r="I89" s="15" t="n"/>
      <c r="J89" s="15" t="n"/>
      <c r="K89" s="24" t="n"/>
      <c r="L89" s="25">
        <f>IF(OR(F89="",K89=""),"",F89*K89)</f>
        <v/>
      </c>
      <c r="M89" s="26" t="n"/>
      <c r="N89" s="25">
        <f>IF(OR(L89="",M89="",H89="Made in-house"),"",L89*M89/100)</f>
        <v/>
      </c>
      <c r="O89" s="24" t="n"/>
      <c r="P89" s="27">
        <f>IF(O89&lt;&gt;"",O89,N89)</f>
        <v/>
      </c>
      <c r="Q89" s="15" t="n"/>
      <c r="R89" s="15" t="n"/>
      <c r="S89" s="15" t="n"/>
      <c r="T89" s="15" t="n"/>
      <c r="U89" s="22" t="n"/>
      <c r="V89" s="27">
        <f>IF(T89="","",IF(T89="Claimed, still to reverse",P89,0))</f>
        <v/>
      </c>
      <c r="W89" s="15" t="n"/>
    </row>
    <row r="90">
      <c r="B90" s="21" t="n">
        <v>83</v>
      </c>
      <c r="C90" s="17" t="n"/>
      <c r="D90" s="15" t="n"/>
      <c r="E90" s="22" t="n"/>
      <c r="F90" s="23" t="n"/>
      <c r="G90" s="23" t="n"/>
      <c r="H90" s="15" t="n"/>
      <c r="I90" s="15" t="n"/>
      <c r="J90" s="15" t="n"/>
      <c r="K90" s="24" t="n"/>
      <c r="L90" s="25">
        <f>IF(OR(F90="",K90=""),"",F90*K90)</f>
        <v/>
      </c>
      <c r="M90" s="26" t="n"/>
      <c r="N90" s="25">
        <f>IF(OR(L90="",M90="",H90="Made in-house"),"",L90*M90/100)</f>
        <v/>
      </c>
      <c r="O90" s="24" t="n"/>
      <c r="P90" s="27">
        <f>IF(O90&lt;&gt;"",O90,N90)</f>
        <v/>
      </c>
      <c r="Q90" s="15" t="n"/>
      <c r="R90" s="15" t="n"/>
      <c r="S90" s="15" t="n"/>
      <c r="T90" s="15" t="n"/>
      <c r="U90" s="22" t="n"/>
      <c r="V90" s="27">
        <f>IF(T90="","",IF(T90="Claimed, still to reverse",P90,0))</f>
        <v/>
      </c>
      <c r="W90" s="15" t="n"/>
    </row>
    <row r="91">
      <c r="B91" s="21" t="n">
        <v>84</v>
      </c>
      <c r="C91" s="17" t="n"/>
      <c r="D91" s="15" t="n"/>
      <c r="E91" s="22" t="n"/>
      <c r="F91" s="23" t="n"/>
      <c r="G91" s="23" t="n"/>
      <c r="H91" s="15" t="n"/>
      <c r="I91" s="15" t="n"/>
      <c r="J91" s="15" t="n"/>
      <c r="K91" s="24" t="n"/>
      <c r="L91" s="25">
        <f>IF(OR(F91="",K91=""),"",F91*K91)</f>
        <v/>
      </c>
      <c r="M91" s="26" t="n"/>
      <c r="N91" s="25">
        <f>IF(OR(L91="",M91="",H91="Made in-house"),"",L91*M91/100)</f>
        <v/>
      </c>
      <c r="O91" s="24" t="n"/>
      <c r="P91" s="27">
        <f>IF(O91&lt;&gt;"",O91,N91)</f>
        <v/>
      </c>
      <c r="Q91" s="15" t="n"/>
      <c r="R91" s="15" t="n"/>
      <c r="S91" s="15" t="n"/>
      <c r="T91" s="15" t="n"/>
      <c r="U91" s="22" t="n"/>
      <c r="V91" s="27">
        <f>IF(T91="","",IF(T91="Claimed, still to reverse",P91,0))</f>
        <v/>
      </c>
      <c r="W91" s="15" t="n"/>
    </row>
    <row r="92">
      <c r="B92" s="21" t="n">
        <v>85</v>
      </c>
      <c r="C92" s="17" t="n"/>
      <c r="D92" s="15" t="n"/>
      <c r="E92" s="22" t="n"/>
      <c r="F92" s="23" t="n"/>
      <c r="G92" s="23" t="n"/>
      <c r="H92" s="15" t="n"/>
      <c r="I92" s="15" t="n"/>
      <c r="J92" s="15" t="n"/>
      <c r="K92" s="24" t="n"/>
      <c r="L92" s="25">
        <f>IF(OR(F92="",K92=""),"",F92*K92)</f>
        <v/>
      </c>
      <c r="M92" s="26" t="n"/>
      <c r="N92" s="25">
        <f>IF(OR(L92="",M92="",H92="Made in-house"),"",L92*M92/100)</f>
        <v/>
      </c>
      <c r="O92" s="24" t="n"/>
      <c r="P92" s="27">
        <f>IF(O92&lt;&gt;"",O92,N92)</f>
        <v/>
      </c>
      <c r="Q92" s="15" t="n"/>
      <c r="R92" s="15" t="n"/>
      <c r="S92" s="15" t="n"/>
      <c r="T92" s="15" t="n"/>
      <c r="U92" s="22" t="n"/>
      <c r="V92" s="27">
        <f>IF(T92="","",IF(T92="Claimed, still to reverse",P92,0))</f>
        <v/>
      </c>
      <c r="W92" s="15" t="n"/>
    </row>
    <row r="93">
      <c r="B93" s="21" t="n">
        <v>86</v>
      </c>
      <c r="C93" s="17" t="n"/>
      <c r="D93" s="15" t="n"/>
      <c r="E93" s="22" t="n"/>
      <c r="F93" s="23" t="n"/>
      <c r="G93" s="23" t="n"/>
      <c r="H93" s="15" t="n"/>
      <c r="I93" s="15" t="n"/>
      <c r="J93" s="15" t="n"/>
      <c r="K93" s="24" t="n"/>
      <c r="L93" s="25">
        <f>IF(OR(F93="",K93=""),"",F93*K93)</f>
        <v/>
      </c>
      <c r="M93" s="26" t="n"/>
      <c r="N93" s="25">
        <f>IF(OR(L93="",M93="",H93="Made in-house"),"",L93*M93/100)</f>
        <v/>
      </c>
      <c r="O93" s="24" t="n"/>
      <c r="P93" s="27">
        <f>IF(O93&lt;&gt;"",O93,N93)</f>
        <v/>
      </c>
      <c r="Q93" s="15" t="n"/>
      <c r="R93" s="15" t="n"/>
      <c r="S93" s="15" t="n"/>
      <c r="T93" s="15" t="n"/>
      <c r="U93" s="22" t="n"/>
      <c r="V93" s="27">
        <f>IF(T93="","",IF(T93="Claimed, still to reverse",P93,0))</f>
        <v/>
      </c>
      <c r="W93" s="15" t="n"/>
    </row>
    <row r="94">
      <c r="B94" s="21" t="n">
        <v>87</v>
      </c>
      <c r="C94" s="17" t="n"/>
      <c r="D94" s="15" t="n"/>
      <c r="E94" s="22" t="n"/>
      <c r="F94" s="23" t="n"/>
      <c r="G94" s="23" t="n"/>
      <c r="H94" s="15" t="n"/>
      <c r="I94" s="15" t="n"/>
      <c r="J94" s="15" t="n"/>
      <c r="K94" s="24" t="n"/>
      <c r="L94" s="25">
        <f>IF(OR(F94="",K94=""),"",F94*K94)</f>
        <v/>
      </c>
      <c r="M94" s="26" t="n"/>
      <c r="N94" s="25">
        <f>IF(OR(L94="",M94="",H94="Made in-house"),"",L94*M94/100)</f>
        <v/>
      </c>
      <c r="O94" s="24" t="n"/>
      <c r="P94" s="27">
        <f>IF(O94&lt;&gt;"",O94,N94)</f>
        <v/>
      </c>
      <c r="Q94" s="15" t="n"/>
      <c r="R94" s="15" t="n"/>
      <c r="S94" s="15" t="n"/>
      <c r="T94" s="15" t="n"/>
      <c r="U94" s="22" t="n"/>
      <c r="V94" s="27">
        <f>IF(T94="","",IF(T94="Claimed, still to reverse",P94,0))</f>
        <v/>
      </c>
      <c r="W94" s="15" t="n"/>
    </row>
    <row r="95">
      <c r="B95" s="21" t="n">
        <v>88</v>
      </c>
      <c r="C95" s="17" t="n"/>
      <c r="D95" s="15" t="n"/>
      <c r="E95" s="22" t="n"/>
      <c r="F95" s="23" t="n"/>
      <c r="G95" s="23" t="n"/>
      <c r="H95" s="15" t="n"/>
      <c r="I95" s="15" t="n"/>
      <c r="J95" s="15" t="n"/>
      <c r="K95" s="24" t="n"/>
      <c r="L95" s="25">
        <f>IF(OR(F95="",K95=""),"",F95*K95)</f>
        <v/>
      </c>
      <c r="M95" s="26" t="n"/>
      <c r="N95" s="25">
        <f>IF(OR(L95="",M95="",H95="Made in-house"),"",L95*M95/100)</f>
        <v/>
      </c>
      <c r="O95" s="24" t="n"/>
      <c r="P95" s="27">
        <f>IF(O95&lt;&gt;"",O95,N95)</f>
        <v/>
      </c>
      <c r="Q95" s="15" t="n"/>
      <c r="R95" s="15" t="n"/>
      <c r="S95" s="15" t="n"/>
      <c r="T95" s="15" t="n"/>
      <c r="U95" s="22" t="n"/>
      <c r="V95" s="27">
        <f>IF(T95="","",IF(T95="Claimed, still to reverse",P95,0))</f>
        <v/>
      </c>
      <c r="W95" s="15" t="n"/>
    </row>
    <row r="96">
      <c r="B96" s="21" t="n">
        <v>89</v>
      </c>
      <c r="C96" s="17" t="n"/>
      <c r="D96" s="15" t="n"/>
      <c r="E96" s="22" t="n"/>
      <c r="F96" s="23" t="n"/>
      <c r="G96" s="23" t="n"/>
      <c r="H96" s="15" t="n"/>
      <c r="I96" s="15" t="n"/>
      <c r="J96" s="15" t="n"/>
      <c r="K96" s="24" t="n"/>
      <c r="L96" s="25">
        <f>IF(OR(F96="",K96=""),"",F96*K96)</f>
        <v/>
      </c>
      <c r="M96" s="26" t="n"/>
      <c r="N96" s="25">
        <f>IF(OR(L96="",M96="",H96="Made in-house"),"",L96*M96/100)</f>
        <v/>
      </c>
      <c r="O96" s="24" t="n"/>
      <c r="P96" s="27">
        <f>IF(O96&lt;&gt;"",O96,N96)</f>
        <v/>
      </c>
      <c r="Q96" s="15" t="n"/>
      <c r="R96" s="15" t="n"/>
      <c r="S96" s="15" t="n"/>
      <c r="T96" s="15" t="n"/>
      <c r="U96" s="22" t="n"/>
      <c r="V96" s="27">
        <f>IF(T96="","",IF(T96="Claimed, still to reverse",P96,0))</f>
        <v/>
      </c>
      <c r="W96" s="15" t="n"/>
    </row>
    <row r="97">
      <c r="B97" s="21" t="n">
        <v>90</v>
      </c>
      <c r="C97" s="17" t="n"/>
      <c r="D97" s="15" t="n"/>
      <c r="E97" s="22" t="n"/>
      <c r="F97" s="23" t="n"/>
      <c r="G97" s="23" t="n"/>
      <c r="H97" s="15" t="n"/>
      <c r="I97" s="15" t="n"/>
      <c r="J97" s="15" t="n"/>
      <c r="K97" s="24" t="n"/>
      <c r="L97" s="25">
        <f>IF(OR(F97="",K97=""),"",F97*K97)</f>
        <v/>
      </c>
      <c r="M97" s="26" t="n"/>
      <c r="N97" s="25">
        <f>IF(OR(L97="",M97="",H97="Made in-house"),"",L97*M97/100)</f>
        <v/>
      </c>
      <c r="O97" s="24" t="n"/>
      <c r="P97" s="27">
        <f>IF(O97&lt;&gt;"",O97,N97)</f>
        <v/>
      </c>
      <c r="Q97" s="15" t="n"/>
      <c r="R97" s="15" t="n"/>
      <c r="S97" s="15" t="n"/>
      <c r="T97" s="15" t="n"/>
      <c r="U97" s="22" t="n"/>
      <c r="V97" s="27">
        <f>IF(T97="","",IF(T97="Claimed, still to reverse",P97,0))</f>
        <v/>
      </c>
      <c r="W97" s="15" t="n"/>
    </row>
    <row r="98">
      <c r="B98" s="21" t="n">
        <v>91</v>
      </c>
      <c r="C98" s="17" t="n"/>
      <c r="D98" s="15" t="n"/>
      <c r="E98" s="22" t="n"/>
      <c r="F98" s="23" t="n"/>
      <c r="G98" s="23" t="n"/>
      <c r="H98" s="15" t="n"/>
      <c r="I98" s="15" t="n"/>
      <c r="J98" s="15" t="n"/>
      <c r="K98" s="24" t="n"/>
      <c r="L98" s="25">
        <f>IF(OR(F98="",K98=""),"",F98*K98)</f>
        <v/>
      </c>
      <c r="M98" s="26" t="n"/>
      <c r="N98" s="25">
        <f>IF(OR(L98="",M98="",H98="Made in-house"),"",L98*M98/100)</f>
        <v/>
      </c>
      <c r="O98" s="24" t="n"/>
      <c r="P98" s="27">
        <f>IF(O98&lt;&gt;"",O98,N98)</f>
        <v/>
      </c>
      <c r="Q98" s="15" t="n"/>
      <c r="R98" s="15" t="n"/>
      <c r="S98" s="15" t="n"/>
      <c r="T98" s="15" t="n"/>
      <c r="U98" s="22" t="n"/>
      <c r="V98" s="27">
        <f>IF(T98="","",IF(T98="Claimed, still to reverse",P98,0))</f>
        <v/>
      </c>
      <c r="W98" s="15" t="n"/>
    </row>
    <row r="99">
      <c r="B99" s="21" t="n">
        <v>92</v>
      </c>
      <c r="C99" s="17" t="n"/>
      <c r="D99" s="15" t="n"/>
      <c r="E99" s="22" t="n"/>
      <c r="F99" s="23" t="n"/>
      <c r="G99" s="23" t="n"/>
      <c r="H99" s="15" t="n"/>
      <c r="I99" s="15" t="n"/>
      <c r="J99" s="15" t="n"/>
      <c r="K99" s="24" t="n"/>
      <c r="L99" s="25">
        <f>IF(OR(F99="",K99=""),"",F99*K99)</f>
        <v/>
      </c>
      <c r="M99" s="26" t="n"/>
      <c r="N99" s="25">
        <f>IF(OR(L99="",M99="",H99="Made in-house"),"",L99*M99/100)</f>
        <v/>
      </c>
      <c r="O99" s="24" t="n"/>
      <c r="P99" s="27">
        <f>IF(O99&lt;&gt;"",O99,N99)</f>
        <v/>
      </c>
      <c r="Q99" s="15" t="n"/>
      <c r="R99" s="15" t="n"/>
      <c r="S99" s="15" t="n"/>
      <c r="T99" s="15" t="n"/>
      <c r="U99" s="22" t="n"/>
      <c r="V99" s="27">
        <f>IF(T99="","",IF(T99="Claimed, still to reverse",P99,0))</f>
        <v/>
      </c>
      <c r="W99" s="15" t="n"/>
    </row>
    <row r="100">
      <c r="B100" s="21" t="n">
        <v>93</v>
      </c>
      <c r="C100" s="17" t="n"/>
      <c r="D100" s="15" t="n"/>
      <c r="E100" s="22" t="n"/>
      <c r="F100" s="23" t="n"/>
      <c r="G100" s="23" t="n"/>
      <c r="H100" s="15" t="n"/>
      <c r="I100" s="15" t="n"/>
      <c r="J100" s="15" t="n"/>
      <c r="K100" s="24" t="n"/>
      <c r="L100" s="25">
        <f>IF(OR(F100="",K100=""),"",F100*K100)</f>
        <v/>
      </c>
      <c r="M100" s="26" t="n"/>
      <c r="N100" s="25">
        <f>IF(OR(L100="",M100="",H100="Made in-house"),"",L100*M100/100)</f>
        <v/>
      </c>
      <c r="O100" s="24" t="n"/>
      <c r="P100" s="27">
        <f>IF(O100&lt;&gt;"",O100,N100)</f>
        <v/>
      </c>
      <c r="Q100" s="15" t="n"/>
      <c r="R100" s="15" t="n"/>
      <c r="S100" s="15" t="n"/>
      <c r="T100" s="15" t="n"/>
      <c r="U100" s="22" t="n"/>
      <c r="V100" s="27">
        <f>IF(T100="","",IF(T100="Claimed, still to reverse",P100,0))</f>
        <v/>
      </c>
      <c r="W100" s="15" t="n"/>
    </row>
    <row r="101">
      <c r="B101" s="21" t="n">
        <v>94</v>
      </c>
      <c r="C101" s="17" t="n"/>
      <c r="D101" s="15" t="n"/>
      <c r="E101" s="22" t="n"/>
      <c r="F101" s="23" t="n"/>
      <c r="G101" s="23" t="n"/>
      <c r="H101" s="15" t="n"/>
      <c r="I101" s="15" t="n"/>
      <c r="J101" s="15" t="n"/>
      <c r="K101" s="24" t="n"/>
      <c r="L101" s="25">
        <f>IF(OR(F101="",K101=""),"",F101*K101)</f>
        <v/>
      </c>
      <c r="M101" s="26" t="n"/>
      <c r="N101" s="25">
        <f>IF(OR(L101="",M101="",H101="Made in-house"),"",L101*M101/100)</f>
        <v/>
      </c>
      <c r="O101" s="24" t="n"/>
      <c r="P101" s="27">
        <f>IF(O101&lt;&gt;"",O101,N101)</f>
        <v/>
      </c>
      <c r="Q101" s="15" t="n"/>
      <c r="R101" s="15" t="n"/>
      <c r="S101" s="15" t="n"/>
      <c r="T101" s="15" t="n"/>
      <c r="U101" s="22" t="n"/>
      <c r="V101" s="27">
        <f>IF(T101="","",IF(T101="Claimed, still to reverse",P101,0))</f>
        <v/>
      </c>
      <c r="W101" s="15" t="n"/>
    </row>
    <row r="102">
      <c r="B102" s="21" t="n">
        <v>95</v>
      </c>
      <c r="C102" s="17" t="n"/>
      <c r="D102" s="15" t="n"/>
      <c r="E102" s="22" t="n"/>
      <c r="F102" s="23" t="n"/>
      <c r="G102" s="23" t="n"/>
      <c r="H102" s="15" t="n"/>
      <c r="I102" s="15" t="n"/>
      <c r="J102" s="15" t="n"/>
      <c r="K102" s="24" t="n"/>
      <c r="L102" s="25">
        <f>IF(OR(F102="",K102=""),"",F102*K102)</f>
        <v/>
      </c>
      <c r="M102" s="26" t="n"/>
      <c r="N102" s="25">
        <f>IF(OR(L102="",M102="",H102="Made in-house"),"",L102*M102/100)</f>
        <v/>
      </c>
      <c r="O102" s="24" t="n"/>
      <c r="P102" s="27">
        <f>IF(O102&lt;&gt;"",O102,N102)</f>
        <v/>
      </c>
      <c r="Q102" s="15" t="n"/>
      <c r="R102" s="15" t="n"/>
      <c r="S102" s="15" t="n"/>
      <c r="T102" s="15" t="n"/>
      <c r="U102" s="22" t="n"/>
      <c r="V102" s="27">
        <f>IF(T102="","",IF(T102="Claimed, still to reverse",P102,0))</f>
        <v/>
      </c>
      <c r="W102" s="15" t="n"/>
    </row>
    <row r="103">
      <c r="B103" s="21" t="n">
        <v>96</v>
      </c>
      <c r="C103" s="17" t="n"/>
      <c r="D103" s="15" t="n"/>
      <c r="E103" s="22" t="n"/>
      <c r="F103" s="23" t="n"/>
      <c r="G103" s="23" t="n"/>
      <c r="H103" s="15" t="n"/>
      <c r="I103" s="15" t="n"/>
      <c r="J103" s="15" t="n"/>
      <c r="K103" s="24" t="n"/>
      <c r="L103" s="25">
        <f>IF(OR(F103="",K103=""),"",F103*K103)</f>
        <v/>
      </c>
      <c r="M103" s="26" t="n"/>
      <c r="N103" s="25">
        <f>IF(OR(L103="",M103="",H103="Made in-house"),"",L103*M103/100)</f>
        <v/>
      </c>
      <c r="O103" s="24" t="n"/>
      <c r="P103" s="27">
        <f>IF(O103&lt;&gt;"",O103,N103)</f>
        <v/>
      </c>
      <c r="Q103" s="15" t="n"/>
      <c r="R103" s="15" t="n"/>
      <c r="S103" s="15" t="n"/>
      <c r="T103" s="15" t="n"/>
      <c r="U103" s="22" t="n"/>
      <c r="V103" s="27">
        <f>IF(T103="","",IF(T103="Claimed, still to reverse",P103,0))</f>
        <v/>
      </c>
      <c r="W103" s="15" t="n"/>
    </row>
    <row r="104">
      <c r="B104" s="21" t="n">
        <v>97</v>
      </c>
      <c r="C104" s="17" t="n"/>
      <c r="D104" s="15" t="n"/>
      <c r="E104" s="22" t="n"/>
      <c r="F104" s="23" t="n"/>
      <c r="G104" s="23" t="n"/>
      <c r="H104" s="15" t="n"/>
      <c r="I104" s="15" t="n"/>
      <c r="J104" s="15" t="n"/>
      <c r="K104" s="24" t="n"/>
      <c r="L104" s="25">
        <f>IF(OR(F104="",K104=""),"",F104*K104)</f>
        <v/>
      </c>
      <c r="M104" s="26" t="n"/>
      <c r="N104" s="25">
        <f>IF(OR(L104="",M104="",H104="Made in-house"),"",L104*M104/100)</f>
        <v/>
      </c>
      <c r="O104" s="24" t="n"/>
      <c r="P104" s="27">
        <f>IF(O104&lt;&gt;"",O104,N104)</f>
        <v/>
      </c>
      <c r="Q104" s="15" t="n"/>
      <c r="R104" s="15" t="n"/>
      <c r="S104" s="15" t="n"/>
      <c r="T104" s="15" t="n"/>
      <c r="U104" s="22" t="n"/>
      <c r="V104" s="27">
        <f>IF(T104="","",IF(T104="Claimed, still to reverse",P104,0))</f>
        <v/>
      </c>
      <c r="W104" s="15" t="n"/>
    </row>
    <row r="105">
      <c r="B105" s="21" t="n">
        <v>98</v>
      </c>
      <c r="C105" s="17" t="n"/>
      <c r="D105" s="15" t="n"/>
      <c r="E105" s="22" t="n"/>
      <c r="F105" s="23" t="n"/>
      <c r="G105" s="23" t="n"/>
      <c r="H105" s="15" t="n"/>
      <c r="I105" s="15" t="n"/>
      <c r="J105" s="15" t="n"/>
      <c r="K105" s="24" t="n"/>
      <c r="L105" s="25">
        <f>IF(OR(F105="",K105=""),"",F105*K105)</f>
        <v/>
      </c>
      <c r="M105" s="26" t="n"/>
      <c r="N105" s="25">
        <f>IF(OR(L105="",M105="",H105="Made in-house"),"",L105*M105/100)</f>
        <v/>
      </c>
      <c r="O105" s="24" t="n"/>
      <c r="P105" s="27">
        <f>IF(O105&lt;&gt;"",O105,N105)</f>
        <v/>
      </c>
      <c r="Q105" s="15" t="n"/>
      <c r="R105" s="15" t="n"/>
      <c r="S105" s="15" t="n"/>
      <c r="T105" s="15" t="n"/>
      <c r="U105" s="22" t="n"/>
      <c r="V105" s="27">
        <f>IF(T105="","",IF(T105="Claimed, still to reverse",P105,0))</f>
        <v/>
      </c>
      <c r="W105" s="15" t="n"/>
    </row>
    <row r="106">
      <c r="B106" s="21" t="n">
        <v>99</v>
      </c>
      <c r="C106" s="17" t="n"/>
      <c r="D106" s="15" t="n"/>
      <c r="E106" s="22" t="n"/>
      <c r="F106" s="23" t="n"/>
      <c r="G106" s="23" t="n"/>
      <c r="H106" s="15" t="n"/>
      <c r="I106" s="15" t="n"/>
      <c r="J106" s="15" t="n"/>
      <c r="K106" s="24" t="n"/>
      <c r="L106" s="25">
        <f>IF(OR(F106="",K106=""),"",F106*K106)</f>
        <v/>
      </c>
      <c r="M106" s="26" t="n"/>
      <c r="N106" s="25">
        <f>IF(OR(L106="",M106="",H106="Made in-house"),"",L106*M106/100)</f>
        <v/>
      </c>
      <c r="O106" s="24" t="n"/>
      <c r="P106" s="27">
        <f>IF(O106&lt;&gt;"",O106,N106)</f>
        <v/>
      </c>
      <c r="Q106" s="15" t="n"/>
      <c r="R106" s="15" t="n"/>
      <c r="S106" s="15" t="n"/>
      <c r="T106" s="15" t="n"/>
      <c r="U106" s="22" t="n"/>
      <c r="V106" s="27">
        <f>IF(T106="","",IF(T106="Claimed, still to reverse",P106,0))</f>
        <v/>
      </c>
      <c r="W106" s="15" t="n"/>
    </row>
    <row r="107">
      <c r="B107" s="21" t="n">
        <v>100</v>
      </c>
      <c r="C107" s="17" t="n"/>
      <c r="D107" s="15" t="n"/>
      <c r="E107" s="22" t="n"/>
      <c r="F107" s="23" t="n"/>
      <c r="G107" s="23" t="n"/>
      <c r="H107" s="15" t="n"/>
      <c r="I107" s="15" t="n"/>
      <c r="J107" s="15" t="n"/>
      <c r="K107" s="24" t="n"/>
      <c r="L107" s="25">
        <f>IF(OR(F107="",K107=""),"",F107*K107)</f>
        <v/>
      </c>
      <c r="M107" s="26" t="n"/>
      <c r="N107" s="25">
        <f>IF(OR(L107="",M107="",H107="Made in-house"),"",L107*M107/100)</f>
        <v/>
      </c>
      <c r="O107" s="24" t="n"/>
      <c r="P107" s="27">
        <f>IF(O107&lt;&gt;"",O107,N107)</f>
        <v/>
      </c>
      <c r="Q107" s="15" t="n"/>
      <c r="R107" s="15" t="n"/>
      <c r="S107" s="15" t="n"/>
      <c r="T107" s="15" t="n"/>
      <c r="U107" s="22" t="n"/>
      <c r="V107" s="27">
        <f>IF(T107="","",IF(T107="Claimed, still to reverse",P107,0))</f>
        <v/>
      </c>
      <c r="W107" s="15" t="n"/>
    </row>
    <row r="108">
      <c r="B108" s="28" t="inlineStr">
        <is>
          <t xml:space="preserve">  TOTALS</t>
        </is>
      </c>
      <c r="C108" s="29" t="n"/>
      <c r="D108" s="29" t="n"/>
      <c r="E108" s="29" t="n"/>
      <c r="F108" s="29" t="n"/>
      <c r="G108" s="29" t="n"/>
      <c r="H108" s="29" t="n"/>
      <c r="I108" s="29" t="n"/>
      <c r="J108" s="29" t="n"/>
      <c r="K108" s="29" t="n"/>
      <c r="L108" s="30">
        <f>SUM(L8:L107)</f>
        <v/>
      </c>
      <c r="M108" s="31" t="n"/>
      <c r="N108" s="31" t="n"/>
      <c r="O108" s="31" t="n"/>
      <c r="P108" s="30">
        <f>SUM(P8:P107)</f>
        <v/>
      </c>
      <c r="Q108" s="31" t="n"/>
      <c r="R108" s="31" t="n"/>
      <c r="S108" s="31" t="n"/>
      <c r="T108" s="31" t="n"/>
      <c r="U108" s="31" t="n"/>
      <c r="V108" s="30">
        <f>SUM(V8:V107)</f>
        <v/>
      </c>
      <c r="W108" s="31" t="n"/>
    </row>
    <row r="109"/>
    <row r="110">
      <c r="E110" s="32" t="inlineStr">
        <is>
          <t>General guidance on GST record keeping, not tax advice. Have your accountant confirm the credit position before a return is filed.</t>
        </is>
      </c>
      <c r="F110" s="33" t="n"/>
      <c r="G110" s="33" t="n"/>
      <c r="H110" s="33" t="n"/>
      <c r="I110" s="33" t="n"/>
      <c r="J110" s="33" t="n"/>
      <c r="K110" s="33" t="n"/>
      <c r="L110" s="33" t="n"/>
      <c r="M110" s="33" t="n"/>
      <c r="N110" s="33" t="n"/>
      <c r="O110" s="33" t="n"/>
      <c r="P110" s="33" t="n"/>
    </row>
    <row r="111">
      <c r="E111" s="9" t="inlineStr">
        <is>
          <t>Powered by Petpooja Invoice  |  getinvoice@petpooja.com  |  +91-92279 80766  |  www.petpooja.com</t>
        </is>
      </c>
    </row>
  </sheetData>
  <sheetProtection selectLockedCells="0" selectUnlockedCells="0" sheet="1" objects="0" insertRows="0" insertHyperlinks="1" autoFilter="1" scenarios="0" formatColumns="0" deleteColumns="1" insertColumns="1" pivotTables="1" deleteRows="0" formatCells="0" formatRows="0" sort="1"/>
  <mergeCells count="15">
    <mergeCell ref="B108:K108"/>
    <mergeCell ref="E4:F4"/>
    <mergeCell ref="E111:P111"/>
    <mergeCell ref="B6:L6"/>
    <mergeCell ref="E2:P2"/>
    <mergeCell ref="Q4:W4"/>
    <mergeCell ref="M4:O4"/>
    <mergeCell ref="G4:I4"/>
    <mergeCell ref="Q2:W2"/>
    <mergeCell ref="M6:P6"/>
    <mergeCell ref="K4:L4"/>
    <mergeCell ref="E110:P110"/>
    <mergeCell ref="B2:D2"/>
    <mergeCell ref="T6:V6"/>
    <mergeCell ref="Q6:S6"/>
  </mergeCells>
  <dataValidations count="11">
    <dataValidation sqref="P4" showDropDown="0" showInputMessage="1" showErrorMessage="1" allowBlank="0" errorTitle="Enter a date" error="Enter the first day of the financial year, for example 01-Apr-2026." promptTitle="Financial year" prompt="The first day of the financial year this file covers. The Staff Gift Tracker counts only gifts dated inside this year." type="date" operator="greaterThan">
      <formula1>36526</formula1>
    </dataValidation>
    <dataValidation sqref="C8:C107" showDropDown="0" showInputMessage="0" showErrorMessage="1" allowBlank="1" errorTitle="Enter a date" error="Enter the date the goods were given, for example 24-Oct-2026." type="date" operator="greaterThan">
      <formula1>36526</formula1>
    </dataValidation>
    <dataValidation sqref="F8:F107" showDropDown="0" showInputMessage="0" showErrorMessage="1" allowBlank="1" errorTitle="Quantity must be positive" error="Enter a quantity greater than zero." type="decimal" operator="greaterThan">
      <formula1>0</formula1>
    </dataValidation>
    <dataValidation sqref="G8:G107" showDropDown="0" showInputMessage="0" showErrorMessage="0" allowBlank="1" type="list">
      <formula1>Lists!$A$16:$A$24</formula1>
    </dataValidation>
    <dataValidation sqref="H8:H107" showDropDown="0" showInputMessage="0" showErrorMessage="0" allowBlank="1" type="list">
      <formula1>Lists!$A$2:$A$4</formula1>
    </dataValidation>
    <dataValidation sqref="K8:K107" showDropDown="0" showInputMessage="1" showErrorMessage="1" allowBlank="1" errorTitle="Cost cannot be negative" error="Enter what each unit cost you, without GST." promptTitle="Cost for each unit" prompt="What each unit cost you, without GST. For goods you made, your cost of making one." type="decimal" operator="greaterThanOrEqual">
      <formula1>0</formula1>
    </dataValidation>
    <dataValidation sqref="M8:M107" showDropDown="0" showInputMessage="1" showErrorMessage="0" allowBlank="1" promptTitle="GST rate on purchase" prompt="The rate printed on your purchase invoice. Leave blank for goods made in-house. You can type a rate that is not in the list." type="list">
      <formula1>Lists!$A$7:$A$13</formula1>
    </dataValidation>
    <dataValidation sqref="O8:O107" showDropDown="0" showInputMessage="1" showErrorMessage="1" allowBlank="1" errorTitle="Enter an amount" error="Enter the input GST in rupees, or leave it blank." promptTitle="Your figure" prompt="Leave blank to use the calculated figure. Type an amount here to replace it, for example the figure your accountant worked out for goods made in-house." type="decimal" operator="greaterThanOrEqual">
      <formula1>0</formula1>
    </dataValidation>
    <dataValidation sqref="Q8:Q107" showDropDown="0" showInputMessage="0" showErrorMessage="0" allowBlank="1" type="list">
      <formula1>Lists!$A$27:$A$32</formula1>
    </dataValidation>
    <dataValidation sqref="R8:R107" showDropDown="0" showInputMessage="1" showErrorMessage="0" allowBlank="1" promptTitle="Recipient" prompt="Staff: name or code, exactly as on the Staff Gift Tracker. Clients and dealers: the business name. Customers: write Walk-in customers, not names."/>
    <dataValidation sqref="T8:T107" showDropDown="0" showInputMessage="0" showErrorMessage="0" allowBlank="1" type="list">
      <formula1>Lists!$A$35:$A$38</formula1>
    </dataValidation>
  </dataValidations>
  <pageMargins left="0.3" right="0.3" top="0.4" bottom="0.4" header="0.5" footer="0.5"/>
  <pageSetup orientation="landscape" paperSize="9" scale="72" fitToHeight="0" fitToWidth="1"/>
  <colBreaks count="1" manualBreakCount="1">
    <brk id="16" min="0" max="16383" man="1"/>
  </colBreaks>
</worksheet>
</file>

<file path=xl/worksheets/sheet3.xml><?xml version="1.0" encoding="utf-8"?>
<worksheet xmlns="http://schemas.openxmlformats.org/spreadsheetml/2006/main">
  <sheetPr>
    <outlinePr summaryBelow="1" summaryRight="1"/>
    <pageSetUpPr fitToPage="1"/>
  </sheetPr>
  <dimension ref="A1:H50"/>
  <sheetViews>
    <sheetView showGridLines="0" workbookViewId="0">
      <selection activeCell="A1" sqref="A1"/>
    </sheetView>
  </sheetViews>
  <sheetFormatPr baseColWidth="8" defaultRowHeight="15"/>
  <cols>
    <col width="3" customWidth="1" min="1" max="1"/>
    <col width="6" customWidth="1" min="2" max="2"/>
    <col width="34" customWidth="1" min="3" max="3"/>
    <col width="14" customWidth="1" min="4" max="4"/>
    <col width="18" customWidth="1" min="5" max="5"/>
    <col width="18" customWidth="1" min="6" max="6"/>
    <col width="18" customWidth="1" min="7" max="7"/>
    <col width="40" customWidth="1" min="8" max="8"/>
    <col width="3" customWidth="1" min="9" max="9"/>
  </cols>
  <sheetData>
    <row r="1"/>
    <row r="2">
      <c r="B2" s="1" t="inlineStr">
        <is>
          <t>Staff Gift Tracker</t>
        </is>
      </c>
    </row>
    <row r="3">
      <c r="B3" s="2" t="inlineStr">
        <is>
          <t>Each employee's gifts for the year, against the limit in Schedule I</t>
        </is>
      </c>
    </row>
    <row r="4"/>
    <row r="5" ht="40" customHeight="1">
      <c r="B5" s="3" t="inlineStr">
        <is>
          <t>The proviso to entry 2 of Schedule I to the CGST Act says that "gifts not exceeding fifty thousand rupees in value in a financial year by an employer to an employee shall not be treated as supply of goods or services or both". This sheet totals the Gift Register for each employee and tells you who is inside that limit. Type each name or code once, exactly as you type it on the register.</t>
        </is>
      </c>
    </row>
    <row r="6"/>
    <row r="7">
      <c r="B7" s="13" t="inlineStr">
        <is>
          <t>Limit for each employee in a financial year</t>
        </is>
      </c>
      <c r="C7" s="14" t="n"/>
      <c r="D7" s="14" t="n"/>
      <c r="E7" s="24" t="n">
        <v>50000</v>
      </c>
      <c r="F7" s="11" t="inlineStr">
        <is>
          <t>Schedule I, entry 2, proviso. Change this only if the law changes.</t>
        </is>
      </c>
    </row>
    <row r="8" ht="27" customHeight="1">
      <c r="B8" s="13" t="inlineStr">
        <is>
          <t>Financial year counted</t>
        </is>
      </c>
      <c r="C8" s="14" t="n"/>
      <c r="D8" s="14" t="n"/>
      <c r="E8" s="34">
        <f>'Gift Register'!$P$4</f>
        <v/>
      </c>
      <c r="F8" s="34">
        <f>EDATE($E$8,12)-1</f>
        <v/>
      </c>
      <c r="G8" s="11" t="inlineStr">
        <is>
          <t>First and last day, taken from the Gift Register. Change it there.</t>
        </is>
      </c>
    </row>
    <row r="9"/>
    <row r="10" ht="30" customHeight="1">
      <c r="B10" s="20" t="inlineStr">
        <is>
          <t>S.No</t>
        </is>
      </c>
      <c r="C10" s="20" t="inlineStr">
        <is>
          <t>Employee name or code</t>
        </is>
      </c>
      <c r="D10" s="20" t="inlineStr">
        <is>
          <t>Gifts recorded</t>
        </is>
      </c>
      <c r="E10" s="20" t="inlineStr">
        <is>
          <t>Value in the year</t>
        </is>
      </c>
      <c r="F10" s="20" t="inlineStr">
        <is>
          <t>Limit</t>
        </is>
      </c>
      <c r="G10" s="20" t="inlineStr">
        <is>
          <t>Room left</t>
        </is>
      </c>
      <c r="H10" s="20" t="inlineStr">
        <is>
          <t>Result</t>
        </is>
      </c>
    </row>
    <row r="11">
      <c r="B11" s="21" t="n">
        <v>1</v>
      </c>
      <c r="C11" s="15" t="n"/>
      <c r="D11" s="21">
        <f>IF(C11="","",COUNTIFS('Gift Register'!$Q$8:$Q$107,"Employee",'Gift Register'!$R$8:$R$107,C11,'Gift Register'!$C$8:$C$107,"&gt;="&amp;$E$8,'Gift Register'!$C$8:$C$107,"&lt;"&amp;EDATE($E$8,12)))</f>
        <v/>
      </c>
      <c r="E11" s="25">
        <f>IF(C11="","",SUMIFS('Gift Register'!$L$8:$L$107,'Gift Register'!$Q$8:$Q$107,"Employee",'Gift Register'!$R$8:$R$107,C11,'Gift Register'!$C$8:$C$107,"&gt;="&amp;$E$8,'Gift Register'!$C$8:$C$107,"&lt;"&amp;EDATE($E$8,12)))</f>
        <v/>
      </c>
      <c r="F11" s="25">
        <f>IF(C11="","",$E$7)</f>
        <v/>
      </c>
      <c r="G11" s="25">
        <f>IF(C11="","",MAX(0,F11-E11))</f>
        <v/>
      </c>
      <c r="H11" s="35">
        <f>IF(C11="","",IF(E11&gt;F11,"Above the limit: ask your accountant",IF(D11=0,"No gift found on the register","Within the limit")))</f>
        <v/>
      </c>
    </row>
    <row r="12">
      <c r="B12" s="21" t="n">
        <v>2</v>
      </c>
      <c r="C12" s="15" t="n"/>
      <c r="D12" s="21">
        <f>IF(C12="","",COUNTIFS('Gift Register'!$Q$8:$Q$107,"Employee",'Gift Register'!$R$8:$R$107,C12,'Gift Register'!$C$8:$C$107,"&gt;="&amp;$E$8,'Gift Register'!$C$8:$C$107,"&lt;"&amp;EDATE($E$8,12)))</f>
        <v/>
      </c>
      <c r="E12" s="25">
        <f>IF(C12="","",SUMIFS('Gift Register'!$L$8:$L$107,'Gift Register'!$Q$8:$Q$107,"Employee",'Gift Register'!$R$8:$R$107,C12,'Gift Register'!$C$8:$C$107,"&gt;="&amp;$E$8,'Gift Register'!$C$8:$C$107,"&lt;"&amp;EDATE($E$8,12)))</f>
        <v/>
      </c>
      <c r="F12" s="25">
        <f>IF(C12="","",$E$7)</f>
        <v/>
      </c>
      <c r="G12" s="25">
        <f>IF(C12="","",MAX(0,F12-E12))</f>
        <v/>
      </c>
      <c r="H12" s="35">
        <f>IF(C12="","",IF(E12&gt;F12,"Above the limit: ask your accountant",IF(D12=0,"No gift found on the register","Within the limit")))</f>
        <v/>
      </c>
    </row>
    <row r="13">
      <c r="B13" s="21" t="n">
        <v>3</v>
      </c>
      <c r="C13" s="15" t="n"/>
      <c r="D13" s="21">
        <f>IF(C13="","",COUNTIFS('Gift Register'!$Q$8:$Q$107,"Employee",'Gift Register'!$R$8:$R$107,C13,'Gift Register'!$C$8:$C$107,"&gt;="&amp;$E$8,'Gift Register'!$C$8:$C$107,"&lt;"&amp;EDATE($E$8,12)))</f>
        <v/>
      </c>
      <c r="E13" s="25">
        <f>IF(C13="","",SUMIFS('Gift Register'!$L$8:$L$107,'Gift Register'!$Q$8:$Q$107,"Employee",'Gift Register'!$R$8:$R$107,C13,'Gift Register'!$C$8:$C$107,"&gt;="&amp;$E$8,'Gift Register'!$C$8:$C$107,"&lt;"&amp;EDATE($E$8,12)))</f>
        <v/>
      </c>
      <c r="F13" s="25">
        <f>IF(C13="","",$E$7)</f>
        <v/>
      </c>
      <c r="G13" s="25">
        <f>IF(C13="","",MAX(0,F13-E13))</f>
        <v/>
      </c>
      <c r="H13" s="35">
        <f>IF(C13="","",IF(E13&gt;F13,"Above the limit: ask your accountant",IF(D13=0,"No gift found on the register","Within the limit")))</f>
        <v/>
      </c>
    </row>
    <row r="14">
      <c r="B14" s="21" t="n">
        <v>4</v>
      </c>
      <c r="C14" s="15" t="n"/>
      <c r="D14" s="21">
        <f>IF(C14="","",COUNTIFS('Gift Register'!$Q$8:$Q$107,"Employee",'Gift Register'!$R$8:$R$107,C14,'Gift Register'!$C$8:$C$107,"&gt;="&amp;$E$8,'Gift Register'!$C$8:$C$107,"&lt;"&amp;EDATE($E$8,12)))</f>
        <v/>
      </c>
      <c r="E14" s="25">
        <f>IF(C14="","",SUMIFS('Gift Register'!$L$8:$L$107,'Gift Register'!$Q$8:$Q$107,"Employee",'Gift Register'!$R$8:$R$107,C14,'Gift Register'!$C$8:$C$107,"&gt;="&amp;$E$8,'Gift Register'!$C$8:$C$107,"&lt;"&amp;EDATE($E$8,12)))</f>
        <v/>
      </c>
      <c r="F14" s="25">
        <f>IF(C14="","",$E$7)</f>
        <v/>
      </c>
      <c r="G14" s="25">
        <f>IF(C14="","",MAX(0,F14-E14))</f>
        <v/>
      </c>
      <c r="H14" s="35">
        <f>IF(C14="","",IF(E14&gt;F14,"Above the limit: ask your accountant",IF(D14=0,"No gift found on the register","Within the limit")))</f>
        <v/>
      </c>
    </row>
    <row r="15">
      <c r="B15" s="21" t="n">
        <v>5</v>
      </c>
      <c r="C15" s="15" t="n"/>
      <c r="D15" s="21">
        <f>IF(C15="","",COUNTIFS('Gift Register'!$Q$8:$Q$107,"Employee",'Gift Register'!$R$8:$R$107,C15,'Gift Register'!$C$8:$C$107,"&gt;="&amp;$E$8,'Gift Register'!$C$8:$C$107,"&lt;"&amp;EDATE($E$8,12)))</f>
        <v/>
      </c>
      <c r="E15" s="25">
        <f>IF(C15="","",SUMIFS('Gift Register'!$L$8:$L$107,'Gift Register'!$Q$8:$Q$107,"Employee",'Gift Register'!$R$8:$R$107,C15,'Gift Register'!$C$8:$C$107,"&gt;="&amp;$E$8,'Gift Register'!$C$8:$C$107,"&lt;"&amp;EDATE($E$8,12)))</f>
        <v/>
      </c>
      <c r="F15" s="25">
        <f>IF(C15="","",$E$7)</f>
        <v/>
      </c>
      <c r="G15" s="25">
        <f>IF(C15="","",MAX(0,F15-E15))</f>
        <v/>
      </c>
      <c r="H15" s="35">
        <f>IF(C15="","",IF(E15&gt;F15,"Above the limit: ask your accountant",IF(D15=0,"No gift found on the register","Within the limit")))</f>
        <v/>
      </c>
    </row>
    <row r="16">
      <c r="B16" s="21" t="n">
        <v>6</v>
      </c>
      <c r="C16" s="15" t="n"/>
      <c r="D16" s="21">
        <f>IF(C16="","",COUNTIFS('Gift Register'!$Q$8:$Q$107,"Employee",'Gift Register'!$R$8:$R$107,C16,'Gift Register'!$C$8:$C$107,"&gt;="&amp;$E$8,'Gift Register'!$C$8:$C$107,"&lt;"&amp;EDATE($E$8,12)))</f>
        <v/>
      </c>
      <c r="E16" s="25">
        <f>IF(C16="","",SUMIFS('Gift Register'!$L$8:$L$107,'Gift Register'!$Q$8:$Q$107,"Employee",'Gift Register'!$R$8:$R$107,C16,'Gift Register'!$C$8:$C$107,"&gt;="&amp;$E$8,'Gift Register'!$C$8:$C$107,"&lt;"&amp;EDATE($E$8,12)))</f>
        <v/>
      </c>
      <c r="F16" s="25">
        <f>IF(C16="","",$E$7)</f>
        <v/>
      </c>
      <c r="G16" s="25">
        <f>IF(C16="","",MAX(0,F16-E16))</f>
        <v/>
      </c>
      <c r="H16" s="35">
        <f>IF(C16="","",IF(E16&gt;F16,"Above the limit: ask your accountant",IF(D16=0,"No gift found on the register","Within the limit")))</f>
        <v/>
      </c>
    </row>
    <row r="17">
      <c r="B17" s="21" t="n">
        <v>7</v>
      </c>
      <c r="C17" s="15" t="n"/>
      <c r="D17" s="21">
        <f>IF(C17="","",COUNTIFS('Gift Register'!$Q$8:$Q$107,"Employee",'Gift Register'!$R$8:$R$107,C17,'Gift Register'!$C$8:$C$107,"&gt;="&amp;$E$8,'Gift Register'!$C$8:$C$107,"&lt;"&amp;EDATE($E$8,12)))</f>
        <v/>
      </c>
      <c r="E17" s="25">
        <f>IF(C17="","",SUMIFS('Gift Register'!$L$8:$L$107,'Gift Register'!$Q$8:$Q$107,"Employee",'Gift Register'!$R$8:$R$107,C17,'Gift Register'!$C$8:$C$107,"&gt;="&amp;$E$8,'Gift Register'!$C$8:$C$107,"&lt;"&amp;EDATE($E$8,12)))</f>
        <v/>
      </c>
      <c r="F17" s="25">
        <f>IF(C17="","",$E$7)</f>
        <v/>
      </c>
      <c r="G17" s="25">
        <f>IF(C17="","",MAX(0,F17-E17))</f>
        <v/>
      </c>
      <c r="H17" s="35">
        <f>IF(C17="","",IF(E17&gt;F17,"Above the limit: ask your accountant",IF(D17=0,"No gift found on the register","Within the limit")))</f>
        <v/>
      </c>
    </row>
    <row r="18">
      <c r="B18" s="21" t="n">
        <v>8</v>
      </c>
      <c r="C18" s="15" t="n"/>
      <c r="D18" s="21">
        <f>IF(C18="","",COUNTIFS('Gift Register'!$Q$8:$Q$107,"Employee",'Gift Register'!$R$8:$R$107,C18,'Gift Register'!$C$8:$C$107,"&gt;="&amp;$E$8,'Gift Register'!$C$8:$C$107,"&lt;"&amp;EDATE($E$8,12)))</f>
        <v/>
      </c>
      <c r="E18" s="25">
        <f>IF(C18="","",SUMIFS('Gift Register'!$L$8:$L$107,'Gift Register'!$Q$8:$Q$107,"Employee",'Gift Register'!$R$8:$R$107,C18,'Gift Register'!$C$8:$C$107,"&gt;="&amp;$E$8,'Gift Register'!$C$8:$C$107,"&lt;"&amp;EDATE($E$8,12)))</f>
        <v/>
      </c>
      <c r="F18" s="25">
        <f>IF(C18="","",$E$7)</f>
        <v/>
      </c>
      <c r="G18" s="25">
        <f>IF(C18="","",MAX(0,F18-E18))</f>
        <v/>
      </c>
      <c r="H18" s="35">
        <f>IF(C18="","",IF(E18&gt;F18,"Above the limit: ask your accountant",IF(D18=0,"No gift found on the register","Within the limit")))</f>
        <v/>
      </c>
    </row>
    <row r="19">
      <c r="B19" s="21" t="n">
        <v>9</v>
      </c>
      <c r="C19" s="15" t="n"/>
      <c r="D19" s="21">
        <f>IF(C19="","",COUNTIFS('Gift Register'!$Q$8:$Q$107,"Employee",'Gift Register'!$R$8:$R$107,C19,'Gift Register'!$C$8:$C$107,"&gt;="&amp;$E$8,'Gift Register'!$C$8:$C$107,"&lt;"&amp;EDATE($E$8,12)))</f>
        <v/>
      </c>
      <c r="E19" s="25">
        <f>IF(C19="","",SUMIFS('Gift Register'!$L$8:$L$107,'Gift Register'!$Q$8:$Q$107,"Employee",'Gift Register'!$R$8:$R$107,C19,'Gift Register'!$C$8:$C$107,"&gt;="&amp;$E$8,'Gift Register'!$C$8:$C$107,"&lt;"&amp;EDATE($E$8,12)))</f>
        <v/>
      </c>
      <c r="F19" s="25">
        <f>IF(C19="","",$E$7)</f>
        <v/>
      </c>
      <c r="G19" s="25">
        <f>IF(C19="","",MAX(0,F19-E19))</f>
        <v/>
      </c>
      <c r="H19" s="35">
        <f>IF(C19="","",IF(E19&gt;F19,"Above the limit: ask your accountant",IF(D19=0,"No gift found on the register","Within the limit")))</f>
        <v/>
      </c>
    </row>
    <row r="20">
      <c r="B20" s="21" t="n">
        <v>10</v>
      </c>
      <c r="C20" s="15" t="n"/>
      <c r="D20" s="21">
        <f>IF(C20="","",COUNTIFS('Gift Register'!$Q$8:$Q$107,"Employee",'Gift Register'!$R$8:$R$107,C20,'Gift Register'!$C$8:$C$107,"&gt;="&amp;$E$8,'Gift Register'!$C$8:$C$107,"&lt;"&amp;EDATE($E$8,12)))</f>
        <v/>
      </c>
      <c r="E20" s="25">
        <f>IF(C20="","",SUMIFS('Gift Register'!$L$8:$L$107,'Gift Register'!$Q$8:$Q$107,"Employee",'Gift Register'!$R$8:$R$107,C20,'Gift Register'!$C$8:$C$107,"&gt;="&amp;$E$8,'Gift Register'!$C$8:$C$107,"&lt;"&amp;EDATE($E$8,12)))</f>
        <v/>
      </c>
      <c r="F20" s="25">
        <f>IF(C20="","",$E$7)</f>
        <v/>
      </c>
      <c r="G20" s="25">
        <f>IF(C20="","",MAX(0,F20-E20))</f>
        <v/>
      </c>
      <c r="H20" s="35">
        <f>IF(C20="","",IF(E20&gt;F20,"Above the limit: ask your accountant",IF(D20=0,"No gift found on the register","Within the limit")))</f>
        <v/>
      </c>
    </row>
    <row r="21">
      <c r="B21" s="21" t="n">
        <v>11</v>
      </c>
      <c r="C21" s="15" t="n"/>
      <c r="D21" s="21">
        <f>IF(C21="","",COUNTIFS('Gift Register'!$Q$8:$Q$107,"Employee",'Gift Register'!$R$8:$R$107,C21,'Gift Register'!$C$8:$C$107,"&gt;="&amp;$E$8,'Gift Register'!$C$8:$C$107,"&lt;"&amp;EDATE($E$8,12)))</f>
        <v/>
      </c>
      <c r="E21" s="25">
        <f>IF(C21="","",SUMIFS('Gift Register'!$L$8:$L$107,'Gift Register'!$Q$8:$Q$107,"Employee",'Gift Register'!$R$8:$R$107,C21,'Gift Register'!$C$8:$C$107,"&gt;="&amp;$E$8,'Gift Register'!$C$8:$C$107,"&lt;"&amp;EDATE($E$8,12)))</f>
        <v/>
      </c>
      <c r="F21" s="25">
        <f>IF(C21="","",$E$7)</f>
        <v/>
      </c>
      <c r="G21" s="25">
        <f>IF(C21="","",MAX(0,F21-E21))</f>
        <v/>
      </c>
      <c r="H21" s="35">
        <f>IF(C21="","",IF(E21&gt;F21,"Above the limit: ask your accountant",IF(D21=0,"No gift found on the register","Within the limit")))</f>
        <v/>
      </c>
    </row>
    <row r="22">
      <c r="B22" s="21" t="n">
        <v>12</v>
      </c>
      <c r="C22" s="15" t="n"/>
      <c r="D22" s="21">
        <f>IF(C22="","",COUNTIFS('Gift Register'!$Q$8:$Q$107,"Employee",'Gift Register'!$R$8:$R$107,C22,'Gift Register'!$C$8:$C$107,"&gt;="&amp;$E$8,'Gift Register'!$C$8:$C$107,"&lt;"&amp;EDATE($E$8,12)))</f>
        <v/>
      </c>
      <c r="E22" s="25">
        <f>IF(C22="","",SUMIFS('Gift Register'!$L$8:$L$107,'Gift Register'!$Q$8:$Q$107,"Employee",'Gift Register'!$R$8:$R$107,C22,'Gift Register'!$C$8:$C$107,"&gt;="&amp;$E$8,'Gift Register'!$C$8:$C$107,"&lt;"&amp;EDATE($E$8,12)))</f>
        <v/>
      </c>
      <c r="F22" s="25">
        <f>IF(C22="","",$E$7)</f>
        <v/>
      </c>
      <c r="G22" s="25">
        <f>IF(C22="","",MAX(0,F22-E22))</f>
        <v/>
      </c>
      <c r="H22" s="35">
        <f>IF(C22="","",IF(E22&gt;F22,"Above the limit: ask your accountant",IF(D22=0,"No gift found on the register","Within the limit")))</f>
        <v/>
      </c>
    </row>
    <row r="23">
      <c r="B23" s="21" t="n">
        <v>13</v>
      </c>
      <c r="C23" s="15" t="n"/>
      <c r="D23" s="21">
        <f>IF(C23="","",COUNTIFS('Gift Register'!$Q$8:$Q$107,"Employee",'Gift Register'!$R$8:$R$107,C23,'Gift Register'!$C$8:$C$107,"&gt;="&amp;$E$8,'Gift Register'!$C$8:$C$107,"&lt;"&amp;EDATE($E$8,12)))</f>
        <v/>
      </c>
      <c r="E23" s="25">
        <f>IF(C23="","",SUMIFS('Gift Register'!$L$8:$L$107,'Gift Register'!$Q$8:$Q$107,"Employee",'Gift Register'!$R$8:$R$107,C23,'Gift Register'!$C$8:$C$107,"&gt;="&amp;$E$8,'Gift Register'!$C$8:$C$107,"&lt;"&amp;EDATE($E$8,12)))</f>
        <v/>
      </c>
      <c r="F23" s="25">
        <f>IF(C23="","",$E$7)</f>
        <v/>
      </c>
      <c r="G23" s="25">
        <f>IF(C23="","",MAX(0,F23-E23))</f>
        <v/>
      </c>
      <c r="H23" s="35">
        <f>IF(C23="","",IF(E23&gt;F23,"Above the limit: ask your accountant",IF(D23=0,"No gift found on the register","Within the limit")))</f>
        <v/>
      </c>
    </row>
    <row r="24">
      <c r="B24" s="21" t="n">
        <v>14</v>
      </c>
      <c r="C24" s="15" t="n"/>
      <c r="D24" s="21">
        <f>IF(C24="","",COUNTIFS('Gift Register'!$Q$8:$Q$107,"Employee",'Gift Register'!$R$8:$R$107,C24,'Gift Register'!$C$8:$C$107,"&gt;="&amp;$E$8,'Gift Register'!$C$8:$C$107,"&lt;"&amp;EDATE($E$8,12)))</f>
        <v/>
      </c>
      <c r="E24" s="25">
        <f>IF(C24="","",SUMIFS('Gift Register'!$L$8:$L$107,'Gift Register'!$Q$8:$Q$107,"Employee",'Gift Register'!$R$8:$R$107,C24,'Gift Register'!$C$8:$C$107,"&gt;="&amp;$E$8,'Gift Register'!$C$8:$C$107,"&lt;"&amp;EDATE($E$8,12)))</f>
        <v/>
      </c>
      <c r="F24" s="25">
        <f>IF(C24="","",$E$7)</f>
        <v/>
      </c>
      <c r="G24" s="25">
        <f>IF(C24="","",MAX(0,F24-E24))</f>
        <v/>
      </c>
      <c r="H24" s="35">
        <f>IF(C24="","",IF(E24&gt;F24,"Above the limit: ask your accountant",IF(D24=0,"No gift found on the register","Within the limit")))</f>
        <v/>
      </c>
    </row>
    <row r="25">
      <c r="B25" s="21" t="n">
        <v>15</v>
      </c>
      <c r="C25" s="15" t="n"/>
      <c r="D25" s="21">
        <f>IF(C25="","",COUNTIFS('Gift Register'!$Q$8:$Q$107,"Employee",'Gift Register'!$R$8:$R$107,C25,'Gift Register'!$C$8:$C$107,"&gt;="&amp;$E$8,'Gift Register'!$C$8:$C$107,"&lt;"&amp;EDATE($E$8,12)))</f>
        <v/>
      </c>
      <c r="E25" s="25">
        <f>IF(C25="","",SUMIFS('Gift Register'!$L$8:$L$107,'Gift Register'!$Q$8:$Q$107,"Employee",'Gift Register'!$R$8:$R$107,C25,'Gift Register'!$C$8:$C$107,"&gt;="&amp;$E$8,'Gift Register'!$C$8:$C$107,"&lt;"&amp;EDATE($E$8,12)))</f>
        <v/>
      </c>
      <c r="F25" s="25">
        <f>IF(C25="","",$E$7)</f>
        <v/>
      </c>
      <c r="G25" s="25">
        <f>IF(C25="","",MAX(0,F25-E25))</f>
        <v/>
      </c>
      <c r="H25" s="35">
        <f>IF(C25="","",IF(E25&gt;F25,"Above the limit: ask your accountant",IF(D25=0,"No gift found on the register","Within the limit")))</f>
        <v/>
      </c>
    </row>
    <row r="26">
      <c r="B26" s="21" t="n">
        <v>16</v>
      </c>
      <c r="C26" s="15" t="n"/>
      <c r="D26" s="21">
        <f>IF(C26="","",COUNTIFS('Gift Register'!$Q$8:$Q$107,"Employee",'Gift Register'!$R$8:$R$107,C26,'Gift Register'!$C$8:$C$107,"&gt;="&amp;$E$8,'Gift Register'!$C$8:$C$107,"&lt;"&amp;EDATE($E$8,12)))</f>
        <v/>
      </c>
      <c r="E26" s="25">
        <f>IF(C26="","",SUMIFS('Gift Register'!$L$8:$L$107,'Gift Register'!$Q$8:$Q$107,"Employee",'Gift Register'!$R$8:$R$107,C26,'Gift Register'!$C$8:$C$107,"&gt;="&amp;$E$8,'Gift Register'!$C$8:$C$107,"&lt;"&amp;EDATE($E$8,12)))</f>
        <v/>
      </c>
      <c r="F26" s="25">
        <f>IF(C26="","",$E$7)</f>
        <v/>
      </c>
      <c r="G26" s="25">
        <f>IF(C26="","",MAX(0,F26-E26))</f>
        <v/>
      </c>
      <c r="H26" s="35">
        <f>IF(C26="","",IF(E26&gt;F26,"Above the limit: ask your accountant",IF(D26=0,"No gift found on the register","Within the limit")))</f>
        <v/>
      </c>
    </row>
    <row r="27">
      <c r="B27" s="21" t="n">
        <v>17</v>
      </c>
      <c r="C27" s="15" t="n"/>
      <c r="D27" s="21">
        <f>IF(C27="","",COUNTIFS('Gift Register'!$Q$8:$Q$107,"Employee",'Gift Register'!$R$8:$R$107,C27,'Gift Register'!$C$8:$C$107,"&gt;="&amp;$E$8,'Gift Register'!$C$8:$C$107,"&lt;"&amp;EDATE($E$8,12)))</f>
        <v/>
      </c>
      <c r="E27" s="25">
        <f>IF(C27="","",SUMIFS('Gift Register'!$L$8:$L$107,'Gift Register'!$Q$8:$Q$107,"Employee",'Gift Register'!$R$8:$R$107,C27,'Gift Register'!$C$8:$C$107,"&gt;="&amp;$E$8,'Gift Register'!$C$8:$C$107,"&lt;"&amp;EDATE($E$8,12)))</f>
        <v/>
      </c>
      <c r="F27" s="25">
        <f>IF(C27="","",$E$7)</f>
        <v/>
      </c>
      <c r="G27" s="25">
        <f>IF(C27="","",MAX(0,F27-E27))</f>
        <v/>
      </c>
      <c r="H27" s="35">
        <f>IF(C27="","",IF(E27&gt;F27,"Above the limit: ask your accountant",IF(D27=0,"No gift found on the register","Within the limit")))</f>
        <v/>
      </c>
    </row>
    <row r="28">
      <c r="B28" s="21" t="n">
        <v>18</v>
      </c>
      <c r="C28" s="15" t="n"/>
      <c r="D28" s="21">
        <f>IF(C28="","",COUNTIFS('Gift Register'!$Q$8:$Q$107,"Employee",'Gift Register'!$R$8:$R$107,C28,'Gift Register'!$C$8:$C$107,"&gt;="&amp;$E$8,'Gift Register'!$C$8:$C$107,"&lt;"&amp;EDATE($E$8,12)))</f>
        <v/>
      </c>
      <c r="E28" s="25">
        <f>IF(C28="","",SUMIFS('Gift Register'!$L$8:$L$107,'Gift Register'!$Q$8:$Q$107,"Employee",'Gift Register'!$R$8:$R$107,C28,'Gift Register'!$C$8:$C$107,"&gt;="&amp;$E$8,'Gift Register'!$C$8:$C$107,"&lt;"&amp;EDATE($E$8,12)))</f>
        <v/>
      </c>
      <c r="F28" s="25">
        <f>IF(C28="","",$E$7)</f>
        <v/>
      </c>
      <c r="G28" s="25">
        <f>IF(C28="","",MAX(0,F28-E28))</f>
        <v/>
      </c>
      <c r="H28" s="35">
        <f>IF(C28="","",IF(E28&gt;F28,"Above the limit: ask your accountant",IF(D28=0,"No gift found on the register","Within the limit")))</f>
        <v/>
      </c>
    </row>
    <row r="29">
      <c r="B29" s="21" t="n">
        <v>19</v>
      </c>
      <c r="C29" s="15" t="n"/>
      <c r="D29" s="21">
        <f>IF(C29="","",COUNTIFS('Gift Register'!$Q$8:$Q$107,"Employee",'Gift Register'!$R$8:$R$107,C29,'Gift Register'!$C$8:$C$107,"&gt;="&amp;$E$8,'Gift Register'!$C$8:$C$107,"&lt;"&amp;EDATE($E$8,12)))</f>
        <v/>
      </c>
      <c r="E29" s="25">
        <f>IF(C29="","",SUMIFS('Gift Register'!$L$8:$L$107,'Gift Register'!$Q$8:$Q$107,"Employee",'Gift Register'!$R$8:$R$107,C29,'Gift Register'!$C$8:$C$107,"&gt;="&amp;$E$8,'Gift Register'!$C$8:$C$107,"&lt;"&amp;EDATE($E$8,12)))</f>
        <v/>
      </c>
      <c r="F29" s="25">
        <f>IF(C29="","",$E$7)</f>
        <v/>
      </c>
      <c r="G29" s="25">
        <f>IF(C29="","",MAX(0,F29-E29))</f>
        <v/>
      </c>
      <c r="H29" s="35">
        <f>IF(C29="","",IF(E29&gt;F29,"Above the limit: ask your accountant",IF(D29=0,"No gift found on the register","Within the limit")))</f>
        <v/>
      </c>
    </row>
    <row r="30">
      <c r="B30" s="21" t="n">
        <v>20</v>
      </c>
      <c r="C30" s="15" t="n"/>
      <c r="D30" s="21">
        <f>IF(C30="","",COUNTIFS('Gift Register'!$Q$8:$Q$107,"Employee",'Gift Register'!$R$8:$R$107,C30,'Gift Register'!$C$8:$C$107,"&gt;="&amp;$E$8,'Gift Register'!$C$8:$C$107,"&lt;"&amp;EDATE($E$8,12)))</f>
        <v/>
      </c>
      <c r="E30" s="25">
        <f>IF(C30="","",SUMIFS('Gift Register'!$L$8:$L$107,'Gift Register'!$Q$8:$Q$107,"Employee",'Gift Register'!$R$8:$R$107,C30,'Gift Register'!$C$8:$C$107,"&gt;="&amp;$E$8,'Gift Register'!$C$8:$C$107,"&lt;"&amp;EDATE($E$8,12)))</f>
        <v/>
      </c>
      <c r="F30" s="25">
        <f>IF(C30="","",$E$7)</f>
        <v/>
      </c>
      <c r="G30" s="25">
        <f>IF(C30="","",MAX(0,F30-E30))</f>
        <v/>
      </c>
      <c r="H30" s="35">
        <f>IF(C30="","",IF(E30&gt;F30,"Above the limit: ask your accountant",IF(D30=0,"No gift found on the register","Within the limit")))</f>
        <v/>
      </c>
    </row>
    <row r="31">
      <c r="B31" s="21" t="n">
        <v>21</v>
      </c>
      <c r="C31" s="15" t="n"/>
      <c r="D31" s="21">
        <f>IF(C31="","",COUNTIFS('Gift Register'!$Q$8:$Q$107,"Employee",'Gift Register'!$R$8:$R$107,C31,'Gift Register'!$C$8:$C$107,"&gt;="&amp;$E$8,'Gift Register'!$C$8:$C$107,"&lt;"&amp;EDATE($E$8,12)))</f>
        <v/>
      </c>
      <c r="E31" s="25">
        <f>IF(C31="","",SUMIFS('Gift Register'!$L$8:$L$107,'Gift Register'!$Q$8:$Q$107,"Employee",'Gift Register'!$R$8:$R$107,C31,'Gift Register'!$C$8:$C$107,"&gt;="&amp;$E$8,'Gift Register'!$C$8:$C$107,"&lt;"&amp;EDATE($E$8,12)))</f>
        <v/>
      </c>
      <c r="F31" s="25">
        <f>IF(C31="","",$E$7)</f>
        <v/>
      </c>
      <c r="G31" s="25">
        <f>IF(C31="","",MAX(0,F31-E31))</f>
        <v/>
      </c>
      <c r="H31" s="35">
        <f>IF(C31="","",IF(E31&gt;F31,"Above the limit: ask your accountant",IF(D31=0,"No gift found on the register","Within the limit")))</f>
        <v/>
      </c>
    </row>
    <row r="32">
      <c r="B32" s="21" t="n">
        <v>22</v>
      </c>
      <c r="C32" s="15" t="n"/>
      <c r="D32" s="21">
        <f>IF(C32="","",COUNTIFS('Gift Register'!$Q$8:$Q$107,"Employee",'Gift Register'!$R$8:$R$107,C32,'Gift Register'!$C$8:$C$107,"&gt;="&amp;$E$8,'Gift Register'!$C$8:$C$107,"&lt;"&amp;EDATE($E$8,12)))</f>
        <v/>
      </c>
      <c r="E32" s="25">
        <f>IF(C32="","",SUMIFS('Gift Register'!$L$8:$L$107,'Gift Register'!$Q$8:$Q$107,"Employee",'Gift Register'!$R$8:$R$107,C32,'Gift Register'!$C$8:$C$107,"&gt;="&amp;$E$8,'Gift Register'!$C$8:$C$107,"&lt;"&amp;EDATE($E$8,12)))</f>
        <v/>
      </c>
      <c r="F32" s="25">
        <f>IF(C32="","",$E$7)</f>
        <v/>
      </c>
      <c r="G32" s="25">
        <f>IF(C32="","",MAX(0,F32-E32))</f>
        <v/>
      </c>
      <c r="H32" s="35">
        <f>IF(C32="","",IF(E32&gt;F32,"Above the limit: ask your accountant",IF(D32=0,"No gift found on the register","Within the limit")))</f>
        <v/>
      </c>
    </row>
    <row r="33">
      <c r="B33" s="21" t="n">
        <v>23</v>
      </c>
      <c r="C33" s="15" t="n"/>
      <c r="D33" s="21">
        <f>IF(C33="","",COUNTIFS('Gift Register'!$Q$8:$Q$107,"Employee",'Gift Register'!$R$8:$R$107,C33,'Gift Register'!$C$8:$C$107,"&gt;="&amp;$E$8,'Gift Register'!$C$8:$C$107,"&lt;"&amp;EDATE($E$8,12)))</f>
        <v/>
      </c>
      <c r="E33" s="25">
        <f>IF(C33="","",SUMIFS('Gift Register'!$L$8:$L$107,'Gift Register'!$Q$8:$Q$107,"Employee",'Gift Register'!$R$8:$R$107,C33,'Gift Register'!$C$8:$C$107,"&gt;="&amp;$E$8,'Gift Register'!$C$8:$C$107,"&lt;"&amp;EDATE($E$8,12)))</f>
        <v/>
      </c>
      <c r="F33" s="25">
        <f>IF(C33="","",$E$7)</f>
        <v/>
      </c>
      <c r="G33" s="25">
        <f>IF(C33="","",MAX(0,F33-E33))</f>
        <v/>
      </c>
      <c r="H33" s="35">
        <f>IF(C33="","",IF(E33&gt;F33,"Above the limit: ask your accountant",IF(D33=0,"No gift found on the register","Within the limit")))</f>
        <v/>
      </c>
    </row>
    <row r="34">
      <c r="B34" s="21" t="n">
        <v>24</v>
      </c>
      <c r="C34" s="15" t="n"/>
      <c r="D34" s="21">
        <f>IF(C34="","",COUNTIFS('Gift Register'!$Q$8:$Q$107,"Employee",'Gift Register'!$R$8:$R$107,C34,'Gift Register'!$C$8:$C$107,"&gt;="&amp;$E$8,'Gift Register'!$C$8:$C$107,"&lt;"&amp;EDATE($E$8,12)))</f>
        <v/>
      </c>
      <c r="E34" s="25">
        <f>IF(C34="","",SUMIFS('Gift Register'!$L$8:$L$107,'Gift Register'!$Q$8:$Q$107,"Employee",'Gift Register'!$R$8:$R$107,C34,'Gift Register'!$C$8:$C$107,"&gt;="&amp;$E$8,'Gift Register'!$C$8:$C$107,"&lt;"&amp;EDATE($E$8,12)))</f>
        <v/>
      </c>
      <c r="F34" s="25">
        <f>IF(C34="","",$E$7)</f>
        <v/>
      </c>
      <c r="G34" s="25">
        <f>IF(C34="","",MAX(0,F34-E34))</f>
        <v/>
      </c>
      <c r="H34" s="35">
        <f>IF(C34="","",IF(E34&gt;F34,"Above the limit: ask your accountant",IF(D34=0,"No gift found on the register","Within the limit")))</f>
        <v/>
      </c>
    </row>
    <row r="35">
      <c r="B35" s="21" t="n">
        <v>25</v>
      </c>
      <c r="C35" s="15" t="n"/>
      <c r="D35" s="21">
        <f>IF(C35="","",COUNTIFS('Gift Register'!$Q$8:$Q$107,"Employee",'Gift Register'!$R$8:$R$107,C35,'Gift Register'!$C$8:$C$107,"&gt;="&amp;$E$8,'Gift Register'!$C$8:$C$107,"&lt;"&amp;EDATE($E$8,12)))</f>
        <v/>
      </c>
      <c r="E35" s="25">
        <f>IF(C35="","",SUMIFS('Gift Register'!$L$8:$L$107,'Gift Register'!$Q$8:$Q$107,"Employee",'Gift Register'!$R$8:$R$107,C35,'Gift Register'!$C$8:$C$107,"&gt;="&amp;$E$8,'Gift Register'!$C$8:$C$107,"&lt;"&amp;EDATE($E$8,12)))</f>
        <v/>
      </c>
      <c r="F35" s="25">
        <f>IF(C35="","",$E$7)</f>
        <v/>
      </c>
      <c r="G35" s="25">
        <f>IF(C35="","",MAX(0,F35-E35))</f>
        <v/>
      </c>
      <c r="H35" s="35">
        <f>IF(C35="","",IF(E35&gt;F35,"Above the limit: ask your accountant",IF(D35=0,"No gift found on the register","Within the limit")))</f>
        <v/>
      </c>
    </row>
    <row r="36">
      <c r="B36" s="21" t="n">
        <v>26</v>
      </c>
      <c r="C36" s="15" t="n"/>
      <c r="D36" s="21">
        <f>IF(C36="","",COUNTIFS('Gift Register'!$Q$8:$Q$107,"Employee",'Gift Register'!$R$8:$R$107,C36,'Gift Register'!$C$8:$C$107,"&gt;="&amp;$E$8,'Gift Register'!$C$8:$C$107,"&lt;"&amp;EDATE($E$8,12)))</f>
        <v/>
      </c>
      <c r="E36" s="25">
        <f>IF(C36="","",SUMIFS('Gift Register'!$L$8:$L$107,'Gift Register'!$Q$8:$Q$107,"Employee",'Gift Register'!$R$8:$R$107,C36,'Gift Register'!$C$8:$C$107,"&gt;="&amp;$E$8,'Gift Register'!$C$8:$C$107,"&lt;"&amp;EDATE($E$8,12)))</f>
        <v/>
      </c>
      <c r="F36" s="25">
        <f>IF(C36="","",$E$7)</f>
        <v/>
      </c>
      <c r="G36" s="25">
        <f>IF(C36="","",MAX(0,F36-E36))</f>
        <v/>
      </c>
      <c r="H36" s="35">
        <f>IF(C36="","",IF(E36&gt;F36,"Above the limit: ask your accountant",IF(D36=0,"No gift found on the register","Within the limit")))</f>
        <v/>
      </c>
    </row>
    <row r="37">
      <c r="B37" s="21" t="n">
        <v>27</v>
      </c>
      <c r="C37" s="15" t="n"/>
      <c r="D37" s="21">
        <f>IF(C37="","",COUNTIFS('Gift Register'!$Q$8:$Q$107,"Employee",'Gift Register'!$R$8:$R$107,C37,'Gift Register'!$C$8:$C$107,"&gt;="&amp;$E$8,'Gift Register'!$C$8:$C$107,"&lt;"&amp;EDATE($E$8,12)))</f>
        <v/>
      </c>
      <c r="E37" s="25">
        <f>IF(C37="","",SUMIFS('Gift Register'!$L$8:$L$107,'Gift Register'!$Q$8:$Q$107,"Employee",'Gift Register'!$R$8:$R$107,C37,'Gift Register'!$C$8:$C$107,"&gt;="&amp;$E$8,'Gift Register'!$C$8:$C$107,"&lt;"&amp;EDATE($E$8,12)))</f>
        <v/>
      </c>
      <c r="F37" s="25">
        <f>IF(C37="","",$E$7)</f>
        <v/>
      </c>
      <c r="G37" s="25">
        <f>IF(C37="","",MAX(0,F37-E37))</f>
        <v/>
      </c>
      <c r="H37" s="35">
        <f>IF(C37="","",IF(E37&gt;F37,"Above the limit: ask your accountant",IF(D37=0,"No gift found on the register","Within the limit")))</f>
        <v/>
      </c>
    </row>
    <row r="38">
      <c r="B38" s="21" t="n">
        <v>28</v>
      </c>
      <c r="C38" s="15" t="n"/>
      <c r="D38" s="21">
        <f>IF(C38="","",COUNTIFS('Gift Register'!$Q$8:$Q$107,"Employee",'Gift Register'!$R$8:$R$107,C38,'Gift Register'!$C$8:$C$107,"&gt;="&amp;$E$8,'Gift Register'!$C$8:$C$107,"&lt;"&amp;EDATE($E$8,12)))</f>
        <v/>
      </c>
      <c r="E38" s="25">
        <f>IF(C38="","",SUMIFS('Gift Register'!$L$8:$L$107,'Gift Register'!$Q$8:$Q$107,"Employee",'Gift Register'!$R$8:$R$107,C38,'Gift Register'!$C$8:$C$107,"&gt;="&amp;$E$8,'Gift Register'!$C$8:$C$107,"&lt;"&amp;EDATE($E$8,12)))</f>
        <v/>
      </c>
      <c r="F38" s="25">
        <f>IF(C38="","",$E$7)</f>
        <v/>
      </c>
      <c r="G38" s="25">
        <f>IF(C38="","",MAX(0,F38-E38))</f>
        <v/>
      </c>
      <c r="H38" s="35">
        <f>IF(C38="","",IF(E38&gt;F38,"Above the limit: ask your accountant",IF(D38=0,"No gift found on the register","Within the limit")))</f>
        <v/>
      </c>
    </row>
    <row r="39">
      <c r="B39" s="21" t="n">
        <v>29</v>
      </c>
      <c r="C39" s="15" t="n"/>
      <c r="D39" s="21">
        <f>IF(C39="","",COUNTIFS('Gift Register'!$Q$8:$Q$107,"Employee",'Gift Register'!$R$8:$R$107,C39,'Gift Register'!$C$8:$C$107,"&gt;="&amp;$E$8,'Gift Register'!$C$8:$C$107,"&lt;"&amp;EDATE($E$8,12)))</f>
        <v/>
      </c>
      <c r="E39" s="25">
        <f>IF(C39="","",SUMIFS('Gift Register'!$L$8:$L$107,'Gift Register'!$Q$8:$Q$107,"Employee",'Gift Register'!$R$8:$R$107,C39,'Gift Register'!$C$8:$C$107,"&gt;="&amp;$E$8,'Gift Register'!$C$8:$C$107,"&lt;"&amp;EDATE($E$8,12)))</f>
        <v/>
      </c>
      <c r="F39" s="25">
        <f>IF(C39="","",$E$7)</f>
        <v/>
      </c>
      <c r="G39" s="25">
        <f>IF(C39="","",MAX(0,F39-E39))</f>
        <v/>
      </c>
      <c r="H39" s="35">
        <f>IF(C39="","",IF(E39&gt;F39,"Above the limit: ask your accountant",IF(D39=0,"No gift found on the register","Within the limit")))</f>
        <v/>
      </c>
    </row>
    <row r="40">
      <c r="B40" s="21" t="n">
        <v>30</v>
      </c>
      <c r="C40" s="15" t="n"/>
      <c r="D40" s="21">
        <f>IF(C40="","",COUNTIFS('Gift Register'!$Q$8:$Q$107,"Employee",'Gift Register'!$R$8:$R$107,C40,'Gift Register'!$C$8:$C$107,"&gt;="&amp;$E$8,'Gift Register'!$C$8:$C$107,"&lt;"&amp;EDATE($E$8,12)))</f>
        <v/>
      </c>
      <c r="E40" s="25">
        <f>IF(C40="","",SUMIFS('Gift Register'!$L$8:$L$107,'Gift Register'!$Q$8:$Q$107,"Employee",'Gift Register'!$R$8:$R$107,C40,'Gift Register'!$C$8:$C$107,"&gt;="&amp;$E$8,'Gift Register'!$C$8:$C$107,"&lt;"&amp;EDATE($E$8,12)))</f>
        <v/>
      </c>
      <c r="F40" s="25">
        <f>IF(C40="","",$E$7)</f>
        <v/>
      </c>
      <c r="G40" s="25">
        <f>IF(C40="","",MAX(0,F40-E40))</f>
        <v/>
      </c>
      <c r="H40" s="35">
        <f>IF(C40="","",IF(E40&gt;F40,"Above the limit: ask your accountant",IF(D40=0,"No gift found on the register","Within the limit")))</f>
        <v/>
      </c>
    </row>
    <row r="41"/>
    <row r="42">
      <c r="B42" s="13" t="inlineStr">
        <is>
          <t>Staff gifts on the register this year</t>
        </is>
      </c>
      <c r="C42" s="14" t="n"/>
      <c r="D42" s="14" t="n"/>
      <c r="E42" s="30">
        <f>SUMIFS('Gift Register'!$L$8:$L$107,'Gift Register'!$Q$8:$Q$107,"Employee",'Gift Register'!$C$8:$C$107,"&gt;="&amp;$E$8,'Gift Register'!$C$8:$C$107,"&lt;"&amp;EDATE($E$8,12))</f>
        <v/>
      </c>
    </row>
    <row r="43">
      <c r="B43" s="13" t="inlineStr">
        <is>
          <t>Counted against the names above</t>
        </is>
      </c>
      <c r="C43" s="14" t="n"/>
      <c r="D43" s="14" t="n"/>
      <c r="E43" s="30">
        <f>SUM(E11:E40)</f>
        <v/>
      </c>
    </row>
    <row r="44" ht="30" customHeight="1">
      <c r="B44" s="13" t="inlineStr">
        <is>
          <t>Check</t>
        </is>
      </c>
      <c r="C44" s="14" t="n"/>
      <c r="D44" s="14" t="n"/>
      <c r="E44" s="36">
        <f>IF(E42-E43&gt;0.005,"Some staff gifts on the register match no name above. Check the spelling, or add the missing employee.",IF(E43-E42&gt;0.005,"A name appears twice in the list above, so its gifts are counted twice.","Every staff gift on the register is counted against a name above."))</f>
        <v/>
      </c>
      <c r="F44" s="37" t="n"/>
      <c r="G44" s="37" t="n"/>
      <c r="H44" s="37" t="n"/>
    </row>
    <row r="45"/>
    <row r="46" ht="80" customHeight="1">
      <c r="B46" s="7" t="inlineStr">
        <is>
          <t>What this sheet does not settle. The value counted is the cost without GST that you entered on the register, which is a working figure, and the proviso speaks of gifts "in value". If anyone is close to the limit, have the value checked. The proviso covers gifts by an employer to an employee only. Gifts to other related persons are a separate question under entry 2. A gift is also not the same as something an employee is owed under their contract: Circular 172/04/2022 says perquisites provided in terms of the contract between employer and employee will not be subjected to GST, so tell your accountant which of the two each item was. And "Above the limit" is a prompt to ask, not a tax computation: the register does not work out what is due.</t>
        </is>
      </c>
      <c r="C46" s="38" t="n"/>
      <c r="D46" s="38" t="n"/>
      <c r="E46" s="38" t="n"/>
      <c r="F46" s="38" t="n"/>
      <c r="G46" s="38" t="n"/>
      <c r="H46" s="38" t="n"/>
    </row>
    <row r="47"/>
    <row r="48">
      <c r="B48" s="8" t="inlineStr">
        <is>
          <t>General guidance, not tax advice. Schedule I read on the CBIC tax information portal on 12-Oct-2026.</t>
        </is>
      </c>
      <c r="C48" s="33" t="n"/>
      <c r="D48" s="33" t="n"/>
      <c r="E48" s="33" t="n"/>
      <c r="F48" s="33" t="n"/>
      <c r="G48" s="33" t="n"/>
      <c r="H48" s="33" t="n"/>
    </row>
    <row r="49"/>
    <row r="50">
      <c r="B50" s="9" t="inlineStr">
        <is>
          <t>Powered by Petpooja Invoice  |  getinvoice@petpooja.com  |  +91-92279 80766  |  www.petpooja.com</t>
        </is>
      </c>
    </row>
  </sheetData>
  <sheetProtection selectLockedCells="0" selectUnlockedCells="0" sheet="1" objects="0" insertRows="0" insertHyperlinks="1" autoFilter="1" scenarios="0" formatColumns="0" deleteColumns="1" insertColumns="1" pivotTables="1" deleteRows="0" formatCells="0" formatRows="0" sort="1"/>
  <mergeCells count="14">
    <mergeCell ref="B42:D42"/>
    <mergeCell ref="B50:H50"/>
    <mergeCell ref="B43:D43"/>
    <mergeCell ref="B8:D8"/>
    <mergeCell ref="E44:H44"/>
    <mergeCell ref="B2:H2"/>
    <mergeCell ref="B48:H48"/>
    <mergeCell ref="B44:D44"/>
    <mergeCell ref="F7:H7"/>
    <mergeCell ref="G8:H8"/>
    <mergeCell ref="B3:H3"/>
    <mergeCell ref="B5:H5"/>
    <mergeCell ref="B7:D7"/>
    <mergeCell ref="B46:H46"/>
  </mergeCells>
  <dataValidations count="1">
    <dataValidation sqref="E7" showDropDown="0" showInputMessage="0" showErrorMessage="1" allowBlank="0" errorTitle="Enter the limit" error="Enter the limit in rupees. It is 50,000 in Schedule I as read on 12-Oct-2026." type="decimal" operator="greaterThan">
      <formula1>0</formula1>
    </dataValidation>
  </dataValidations>
  <pageMargins left="0.3" right="0.3" top="0.4" bottom="0.4" header="0.5" footer="0.5"/>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A1:E39"/>
  <sheetViews>
    <sheetView showGridLines="0" workbookViewId="0">
      <selection activeCell="A1" sqref="A1"/>
    </sheetView>
  </sheetViews>
  <sheetFormatPr baseColWidth="8" defaultRowHeight="15"/>
  <cols>
    <col width="3" customWidth="1" min="1" max="1"/>
    <col width="44" customWidth="1" min="2" max="2"/>
    <col width="16" customWidth="1" min="3" max="3"/>
    <col width="20" customWidth="1" min="4" max="4"/>
    <col width="20" customWidth="1" min="5" max="5"/>
    <col width="3" customWidth="1" min="6" max="6"/>
  </cols>
  <sheetData>
    <row r="1"/>
    <row r="2">
      <c r="B2" s="1" t="inlineStr">
        <is>
          <t>Summary</t>
        </is>
      </c>
    </row>
    <row r="3">
      <c r="B3" s="2" t="inlineStr">
        <is>
          <t>What the register adds up to, and what is still open</t>
        </is>
      </c>
    </row>
    <row r="4"/>
    <row r="5" ht="40" customHeight="1">
      <c r="B5" s="5" t="inlineStr">
        <is>
          <t>Everything here is calculated from the Gift Register. Nothing on this sheet is typed. All rows on the register are counted, whatever their date, so read the checks at the foot before you rely on a total.</t>
        </is>
      </c>
    </row>
    <row r="6"/>
    <row r="7">
      <c r="B7" s="4" t="inlineStr">
        <is>
          <t xml:space="preserve">  BY TYPE OF RECIPIENT</t>
        </is>
      </c>
      <c r="C7" s="39" t="n"/>
      <c r="D7" s="39" t="n"/>
      <c r="E7" s="39" t="n"/>
    </row>
    <row r="8" ht="27" customHeight="1">
      <c r="B8" s="40" t="inlineStr">
        <is>
          <t>Recipient type</t>
        </is>
      </c>
      <c r="C8" s="40" t="inlineStr">
        <is>
          <t>Rows</t>
        </is>
      </c>
      <c r="D8" s="40" t="inlineStr">
        <is>
          <t>Value given</t>
        </is>
      </c>
      <c r="E8" s="40" t="inlineStr">
        <is>
          <t>Input GST on those rows</t>
        </is>
      </c>
    </row>
    <row r="9">
      <c r="B9" s="41" t="inlineStr">
        <is>
          <t>Customer, with a purchase</t>
        </is>
      </c>
      <c r="C9" s="21">
        <f>COUNTIF('Gift Register'!$Q$8:$Q$107,B9)</f>
        <v/>
      </c>
      <c r="D9" s="25">
        <f>SUMIF('Gift Register'!$Q$8:$Q$107,B9,'Gift Register'!$L$8:$L$107)</f>
        <v/>
      </c>
      <c r="E9" s="25">
        <f>SUMIF('Gift Register'!$Q$8:$Q$107,B9,'Gift Register'!$P$8:$P$107)</f>
        <v/>
      </c>
    </row>
    <row r="10">
      <c r="B10" s="41" t="inlineStr">
        <is>
          <t>Client or business contact</t>
        </is>
      </c>
      <c r="C10" s="21">
        <f>COUNTIF('Gift Register'!$Q$8:$Q$107,B10)</f>
        <v/>
      </c>
      <c r="D10" s="25">
        <f>SUMIF('Gift Register'!$Q$8:$Q$107,B10,'Gift Register'!$L$8:$L$107)</f>
        <v/>
      </c>
      <c r="E10" s="25">
        <f>SUMIF('Gift Register'!$Q$8:$Q$107,B10,'Gift Register'!$P$8:$P$107)</f>
        <v/>
      </c>
    </row>
    <row r="11">
      <c r="B11" s="41" t="inlineStr">
        <is>
          <t>Dealer or distributor</t>
        </is>
      </c>
      <c r="C11" s="21">
        <f>COUNTIF('Gift Register'!$Q$8:$Q$107,B11)</f>
        <v/>
      </c>
      <c r="D11" s="25">
        <f>SUMIF('Gift Register'!$Q$8:$Q$107,B11,'Gift Register'!$L$8:$L$107)</f>
        <v/>
      </c>
      <c r="E11" s="25">
        <f>SUMIF('Gift Register'!$Q$8:$Q$107,B11,'Gift Register'!$P$8:$P$107)</f>
        <v/>
      </c>
    </row>
    <row r="12">
      <c r="B12" s="41" t="inlineStr">
        <is>
          <t>Employee</t>
        </is>
      </c>
      <c r="C12" s="21">
        <f>COUNTIF('Gift Register'!$Q$8:$Q$107,B12)</f>
        <v/>
      </c>
      <c r="D12" s="25">
        <f>SUMIF('Gift Register'!$Q$8:$Q$107,B12,'Gift Register'!$L$8:$L$107)</f>
        <v/>
      </c>
      <c r="E12" s="25">
        <f>SUMIF('Gift Register'!$Q$8:$Q$107,B12,'Gift Register'!$P$8:$P$107)</f>
        <v/>
      </c>
    </row>
    <row r="13">
      <c r="B13" s="41" t="inlineStr">
        <is>
          <t>Free sample</t>
        </is>
      </c>
      <c r="C13" s="21">
        <f>COUNTIF('Gift Register'!$Q$8:$Q$107,B13)</f>
        <v/>
      </c>
      <c r="D13" s="25">
        <f>SUMIF('Gift Register'!$Q$8:$Q$107,B13,'Gift Register'!$L$8:$L$107)</f>
        <v/>
      </c>
      <c r="E13" s="25">
        <f>SUMIF('Gift Register'!$Q$8:$Q$107,B13,'Gift Register'!$P$8:$P$107)</f>
        <v/>
      </c>
    </row>
    <row r="14">
      <c r="B14" s="41" t="inlineStr">
        <is>
          <t>Other</t>
        </is>
      </c>
      <c r="C14" s="21">
        <f>COUNTIF('Gift Register'!$Q$8:$Q$107,B14)</f>
        <v/>
      </c>
      <c r="D14" s="25">
        <f>SUMIF('Gift Register'!$Q$8:$Q$107,B14,'Gift Register'!$L$8:$L$107)</f>
        <v/>
      </c>
      <c r="E14" s="25">
        <f>SUMIF('Gift Register'!$Q$8:$Q$107,B14,'Gift Register'!$P$8:$P$107)</f>
        <v/>
      </c>
    </row>
    <row r="15">
      <c r="B15" s="41" t="inlineStr">
        <is>
          <t>No recipient type picked</t>
        </is>
      </c>
      <c r="C15" s="21">
        <f>SUMPRODUCT(('Gift Register'!$D$8:$D$107&lt;&gt;"")*('Gift Register'!$Q$8:$Q$107=""))</f>
        <v/>
      </c>
      <c r="D15" s="25">
        <f>SUM('Gift Register'!$L$8:$L$107)-SUM(D9:D14)</f>
        <v/>
      </c>
      <c r="E15" s="25">
        <f>SUM('Gift Register'!$P$8:$P$107)-SUM(E9:E14)</f>
        <v/>
      </c>
    </row>
    <row r="16">
      <c r="B16" s="42" t="inlineStr">
        <is>
          <t>Total</t>
        </is>
      </c>
      <c r="C16" s="43">
        <f>SUM(C9:C15)</f>
        <v/>
      </c>
      <c r="D16" s="30">
        <f>SUM(D9:D15)</f>
        <v/>
      </c>
      <c r="E16" s="30">
        <f>SUM(E9:E15)</f>
        <v/>
      </c>
    </row>
    <row r="17"/>
    <row r="18">
      <c r="B18" s="4" t="inlineStr">
        <is>
          <t xml:space="preserve">  BY CREDIT STATUS</t>
        </is>
      </c>
      <c r="C18" s="39" t="n"/>
      <c r="D18" s="39" t="n"/>
      <c r="E18" s="39" t="n"/>
    </row>
    <row r="19" ht="27" customHeight="1">
      <c r="B19" s="40" t="inlineStr">
        <is>
          <t>Credit status</t>
        </is>
      </c>
      <c r="C19" s="40" t="inlineStr">
        <is>
          <t>Rows</t>
        </is>
      </c>
      <c r="D19" s="40" t="inlineStr">
        <is>
          <t>Value given</t>
        </is>
      </c>
      <c r="E19" s="40" t="inlineStr">
        <is>
          <t>Input GST on those rows</t>
        </is>
      </c>
    </row>
    <row r="20">
      <c r="B20" s="41" t="inlineStr">
        <is>
          <t>Not claimed</t>
        </is>
      </c>
      <c r="C20" s="21">
        <f>COUNTIF('Gift Register'!$T$8:$T$107,B20)</f>
        <v/>
      </c>
      <c r="D20" s="25">
        <f>SUMIF('Gift Register'!$T$8:$T$107,B20,'Gift Register'!$L$8:$L$107)</f>
        <v/>
      </c>
      <c r="E20" s="25">
        <f>SUMIF('Gift Register'!$T$8:$T$107,B20,'Gift Register'!$P$8:$P$107)</f>
        <v/>
      </c>
    </row>
    <row r="21">
      <c r="B21" s="44" t="inlineStr">
        <is>
          <t>Claimed, still to reverse</t>
        </is>
      </c>
      <c r="C21" s="45">
        <f>COUNTIF('Gift Register'!$T$8:$T$107,B21)</f>
        <v/>
      </c>
      <c r="D21" s="46">
        <f>SUMIF('Gift Register'!$T$8:$T$107,B21,'Gift Register'!$L$8:$L$107)</f>
        <v/>
      </c>
      <c r="E21" s="47">
        <f>SUMIF('Gift Register'!$T$8:$T$107,B21,'Gift Register'!$P$8:$P$107)</f>
        <v/>
      </c>
    </row>
    <row r="22">
      <c r="B22" s="41" t="inlineStr">
        <is>
          <t>Claimed and reversed</t>
        </is>
      </c>
      <c r="C22" s="21">
        <f>COUNTIF('Gift Register'!$T$8:$T$107,B22)</f>
        <v/>
      </c>
      <c r="D22" s="25">
        <f>SUMIF('Gift Register'!$T$8:$T$107,B22,'Gift Register'!$L$8:$L$107)</f>
        <v/>
      </c>
      <c r="E22" s="25">
        <f>SUMIF('Gift Register'!$T$8:$T$107,B22,'Gift Register'!$P$8:$P$107)</f>
        <v/>
      </c>
    </row>
    <row r="23">
      <c r="B23" s="41" t="inlineStr">
        <is>
          <t>Treated as a supply (Schedule I)</t>
        </is>
      </c>
      <c r="C23" s="21">
        <f>COUNTIF('Gift Register'!$T$8:$T$107,B23)</f>
        <v/>
      </c>
      <c r="D23" s="25">
        <f>SUMIF('Gift Register'!$T$8:$T$107,B23,'Gift Register'!$L$8:$L$107)</f>
        <v/>
      </c>
      <c r="E23" s="25">
        <f>SUMIF('Gift Register'!$T$8:$T$107,B23,'Gift Register'!$P$8:$P$107)</f>
        <v/>
      </c>
    </row>
    <row r="24"/>
    <row r="25" ht="27" customHeight="1">
      <c r="B25" s="7" t="inlineStr">
        <is>
          <t>"Claimed, still to reverse" is the figure to give your accountant before the return. It is input GST you took as credit on goods that have since gone out as a gift or a free sample.</t>
        </is>
      </c>
      <c r="C25" s="38" t="n"/>
      <c r="D25" s="38" t="n"/>
      <c r="E25" s="38" t="n"/>
    </row>
    <row r="26" ht="30" customHeight="1">
      <c r="B26" s="35">
        <f>IF(SUMPRODUCT(('Gift Register'!$T$8:$T$107="Claimed, still to reverse")*('Gift Register'!$P$8:$P$107=""))=0,"Every row marked still to reverse has an input GST figure.",SUMPRODUCT(('Gift Register'!$T$8:$T$107="Claimed, still to reverse")*('Gift Register'!$P$8:$P$107=""))&amp;" row(s) marked still to reverse have no input GST figure. The total above is short until they do.")</f>
        <v/>
      </c>
      <c r="C26" s="48" t="n"/>
      <c r="D26" s="48" t="n"/>
      <c r="E26" s="48" t="n"/>
    </row>
    <row r="27"/>
    <row r="28">
      <c r="B28" s="4" t="inlineStr">
        <is>
          <t xml:space="preserve">  CHECKS BEFORE YOU RELY ON THE TOTALS</t>
        </is>
      </c>
      <c r="C28" s="39" t="n"/>
      <c r="D28" s="39" t="n"/>
      <c r="E28" s="39" t="n"/>
    </row>
    <row r="29">
      <c r="B29" s="40" t="inlineStr">
        <is>
          <t>Check</t>
        </is>
      </c>
      <c r="C29" s="40" t="inlineStr">
        <is>
          <t>Rows</t>
        </is>
      </c>
      <c r="D29" s="40" t="inlineStr">
        <is>
          <t>What to do</t>
        </is>
      </c>
      <c r="E29" s="14" t="n"/>
    </row>
    <row r="30" ht="30" customHeight="1">
      <c r="B30" s="41" t="inlineStr">
        <is>
          <t>Rows filled in on the register</t>
        </is>
      </c>
      <c r="C30" s="49">
        <f>SUMPRODUCT(('Gift Register'!$D$8:$D$107&lt;&gt;"")*1)</f>
        <v/>
      </c>
      <c r="D30" s="50" t="inlineStr">
        <is>
          <t>For reference.</t>
        </is>
      </c>
      <c r="E30" s="48" t="n"/>
    </row>
    <row r="31" ht="30" customHeight="1">
      <c r="B31" s="41" t="inlineStr">
        <is>
          <t>Rows with no date</t>
        </is>
      </c>
      <c r="C31" s="49">
        <f>SUMPRODUCT(('Gift Register'!$D$8:$D$107&lt;&gt;"")*('Gift Register'!$C$8:$C$107=""))</f>
        <v/>
      </c>
      <c r="D31" s="41">
        <f>IF(C31=0,"Nothing to do.","Add the date the goods were given.")</f>
        <v/>
      </c>
      <c r="E31" s="48" t="n"/>
    </row>
    <row r="32" ht="30" customHeight="1">
      <c r="B32" s="41" t="inlineStr">
        <is>
          <t>Rows dated outside the financial year</t>
        </is>
      </c>
      <c r="C32" s="49">
        <f>SUMPRODUCT(('Gift Register'!$C$8:$C$107&lt;&gt;"")*(('Gift Register'!$C$8:$C$107&lt;'Gift Register'!$P$4)+('Gift Register'!$C$8:$C$107&gt;=EDATE('Gift Register'!$P$4,12))))</f>
        <v/>
      </c>
      <c r="D32" s="41">
        <f>IF(C32=0,"Nothing to do.","Move them to that year's file, or correct the date.")</f>
        <v/>
      </c>
      <c r="E32" s="48" t="n"/>
    </row>
    <row r="33" ht="30" customHeight="1">
      <c r="B33" s="41" t="inlineStr">
        <is>
          <t>Rows with no input GST figure</t>
        </is>
      </c>
      <c r="C33" s="49">
        <f>SUMPRODUCT(('Gift Register'!$D$8:$D$107&lt;&gt;"")*('Gift Register'!$P$8:$P$107=""))</f>
        <v/>
      </c>
      <c r="D33" s="41">
        <f>IF(C33=0,"Nothing to do.","Enter the rate, or for goods made in-house, your accountant's figure.")</f>
        <v/>
      </c>
      <c r="E33" s="48" t="n"/>
    </row>
    <row r="34" ht="30" customHeight="1">
      <c r="B34" s="41" t="inlineStr">
        <is>
          <t>Rows with no credit status</t>
        </is>
      </c>
      <c r="C34" s="49">
        <f>SUMPRODUCT(('Gift Register'!$D$8:$D$107&lt;&gt;"")*('Gift Register'!$T$8:$T$107=""))</f>
        <v/>
      </c>
      <c r="D34" s="41">
        <f>IF(C34=0,"Nothing to do.","Pick what happened to the credit on that row.")</f>
        <v/>
      </c>
      <c r="E34" s="48" t="n"/>
    </row>
    <row r="35" ht="30" customHeight="1">
      <c r="B35" s="41" t="inlineStr">
        <is>
          <t>Staff gifts with no employee named</t>
        </is>
      </c>
      <c r="C35" s="49">
        <f>SUMPRODUCT(('Gift Register'!$Q$8:$Q$107="Employee")*('Gift Register'!$R$8:$R$107=""))</f>
        <v/>
      </c>
      <c r="D35" s="41">
        <f>IF(C35=0,"Nothing to do.","Add the name or code, or the tracker cannot count it.")</f>
        <v/>
      </c>
      <c r="E35" s="48" t="n"/>
    </row>
    <row r="36"/>
    <row r="37" ht="27" customHeight="1">
      <c r="B37" s="8" t="inlineStr">
        <is>
          <t>General guidance on GST record keeping, not tax advice. These totals are a working record for your accountant, not a computation of tax.</t>
        </is>
      </c>
      <c r="C37" s="33" t="n"/>
      <c r="D37" s="33" t="n"/>
      <c r="E37" s="33" t="n"/>
    </row>
    <row r="38"/>
    <row r="39">
      <c r="B39" s="9" t="inlineStr">
        <is>
          <t>Powered by Petpooja Invoice  |  getinvoice@petpooja.com  |  +91-92279 80766  |  www.petpooja.com</t>
        </is>
      </c>
    </row>
  </sheetData>
  <sheetProtection selectLockedCells="0" selectUnlockedCells="0" sheet="1" objects="0" insertRows="0" insertHyperlinks="1" autoFilter="1" scenarios="0" formatColumns="0" deleteColumns="1" insertColumns="1" pivotTables="1" deleteRows="0" formatCells="0" formatRows="0" sort="1"/>
  <mergeCells count="17">
    <mergeCell ref="B26:E26"/>
    <mergeCell ref="B18:E18"/>
    <mergeCell ref="D30:E30"/>
    <mergeCell ref="D33:E33"/>
    <mergeCell ref="D34:E34"/>
    <mergeCell ref="D29:E29"/>
    <mergeCell ref="B37:E37"/>
    <mergeCell ref="B7:E7"/>
    <mergeCell ref="B25:E25"/>
    <mergeCell ref="D32:E32"/>
    <mergeCell ref="B3:E3"/>
    <mergeCell ref="B5:E5"/>
    <mergeCell ref="B2:E2"/>
    <mergeCell ref="B39:E39"/>
    <mergeCell ref="D31:E31"/>
    <mergeCell ref="B28:E28"/>
    <mergeCell ref="D35:E35"/>
  </mergeCells>
  <pageMargins left="0.3" right="0.3" top="0.4" bottom="0.4" header="0.5" footer="0.5"/>
  <pageSetup orientation="portrait" paperSize="9" fitToHeight="0" fitToWidth="1"/>
</worksheet>
</file>

<file path=xl/worksheets/sheet5.xml><?xml version="1.0" encoding="utf-8"?>
<worksheet xmlns="http://schemas.openxmlformats.org/spreadsheetml/2006/main">
  <sheetPr>
    <outlinePr summaryBelow="1" summaryRight="1"/>
    <pageSetUpPr fitToPage="0"/>
  </sheetPr>
  <dimension ref="A1:W29"/>
  <sheetViews>
    <sheetView workbookViewId="0">
      <pane xSplit="4" ySplit="7" topLeftCell="E8" activePane="bottomRight" state="frozen"/>
      <selection pane="topRight" activeCell="C8" sqref="C8"/>
      <selection pane="bottomLeft"/>
      <selection pane="bottomRight" activeCell="A1" sqref="A1"/>
    </sheetView>
  </sheetViews>
  <sheetFormatPr baseColWidth="8" defaultRowHeight="15"/>
  <cols>
    <col width="2" customWidth="1" min="1" max="1"/>
    <col width="5" customWidth="1" min="2" max="2"/>
    <col width="12" customWidth="1" min="3" max="3"/>
    <col width="26" customWidth="1" min="4" max="4"/>
    <col width="8" customWidth="1" min="5" max="5"/>
    <col width="7" customWidth="1" min="6" max="6"/>
    <col width="7" customWidth="1" min="7" max="7"/>
    <col width="18" customWidth="1" min="8" max="8"/>
    <col width="18" customWidth="1" min="9" max="9"/>
    <col width="16" customWidth="1" min="10" max="10"/>
    <col width="12" customWidth="1" min="11" max="11"/>
    <col width="13" customWidth="1" min="12" max="12"/>
    <col width="10" customWidth="1" min="13" max="13"/>
    <col width="12" customWidth="1" min="14" max="14"/>
    <col width="12" customWidth="1" min="15" max="15"/>
    <col width="13" customWidth="1" min="16" max="16"/>
    <col width="20" customWidth="1" min="17" max="17"/>
    <col width="22" customWidth="1" min="18" max="18"/>
    <col width="18" customWidth="1" min="19" max="19"/>
    <col width="22" customWidth="1" min="20" max="20"/>
    <col width="12" customWidth="1" min="21" max="21"/>
    <col width="12" customWidth="1" min="22" max="22"/>
    <col width="26" customWidth="1" min="23" max="23"/>
    <col width="2" customWidth="1" min="24" max="24"/>
  </cols>
  <sheetData>
    <row r="1"/>
    <row r="2" ht="40" customHeight="1">
      <c r="B2" s="10" t="inlineStr">
        <is>
          <t>GIFT REGISTER  -  EXAMPLE</t>
        </is>
      </c>
      <c r="E2" s="11" t="inlineStr">
        <is>
          <t>Gifts and free samples. One row for each time goods leave your stock for nothing. Kept with your stock accounts, for the particulars Rule 56(2) of the CGST Rules names.  The business, recipients, HSN codes, rates and figures below are illustrative. Take the rate from your own purchase invoice.</t>
        </is>
      </c>
      <c r="Q2" s="12" t="inlineStr">
        <is>
          <t>Powered by Petpooja Invoice</t>
        </is>
      </c>
    </row>
    <row r="3"/>
    <row r="4">
      <c r="E4" s="13" t="inlineStr">
        <is>
          <t>Business</t>
        </is>
      </c>
      <c r="F4" s="14" t="n"/>
      <c r="G4" s="15" t="inlineStr">
        <is>
          <t>Example Sweets and Namkeen, Ahmedabad</t>
        </is>
      </c>
      <c r="H4" s="16" t="n"/>
      <c r="I4" s="16" t="n"/>
      <c r="J4" s="13" t="inlineStr">
        <is>
          <t>GSTIN</t>
        </is>
      </c>
      <c r="K4" s="15" t="inlineStr">
        <is>
          <t>24ABCDE1234F1Z5</t>
        </is>
      </c>
      <c r="L4" s="16" t="n"/>
      <c r="M4" s="13" t="inlineStr">
        <is>
          <t>Financial year starts on</t>
        </is>
      </c>
      <c r="N4" s="14" t="n"/>
      <c r="O4" s="14" t="n"/>
      <c r="P4" s="17" t="n">
        <v>46113</v>
      </c>
      <c r="Q4" s="11" t="inlineStr">
        <is>
          <t>Keep one file for each financial year. A row dated outside the year is flagged on the Summary.</t>
        </is>
      </c>
    </row>
    <row r="5"/>
    <row r="6">
      <c r="B6" s="18" t="inlineStr">
        <is>
          <t xml:space="preserve">  WHAT WAS GIVEN</t>
        </is>
      </c>
      <c r="C6" s="19" t="n"/>
      <c r="D6" s="19" t="n"/>
      <c r="E6" s="19" t="n"/>
      <c r="F6" s="19" t="n"/>
      <c r="G6" s="19" t="n"/>
      <c r="H6" s="19" t="n"/>
      <c r="I6" s="19" t="n"/>
      <c r="J6" s="19" t="n"/>
      <c r="K6" s="19" t="n"/>
      <c r="L6" s="19" t="n"/>
      <c r="M6" s="18" t="inlineStr">
        <is>
          <t xml:space="preserve">  THE INPUT GST ON IT</t>
        </is>
      </c>
      <c r="N6" s="19" t="n"/>
      <c r="O6" s="19" t="n"/>
      <c r="P6" s="19" t="n"/>
      <c r="Q6" s="18" t="inlineStr">
        <is>
          <t xml:space="preserve">  WHO RECEIVED IT</t>
        </is>
      </c>
      <c r="R6" s="19" t="n"/>
      <c r="S6" s="19" t="n"/>
      <c r="T6" s="18" t="inlineStr">
        <is>
          <t xml:space="preserve">  WHAT HAPPENED TO THE CREDIT</t>
        </is>
      </c>
      <c r="U6" s="19" t="n"/>
      <c r="V6" s="19" t="n"/>
      <c r="W6" s="18" t="inlineStr"/>
    </row>
    <row r="7" ht="44" customHeight="1">
      <c r="B7" s="20" t="inlineStr">
        <is>
          <t>S.No</t>
        </is>
      </c>
      <c r="C7" s="20" t="inlineStr">
        <is>
          <t>Date given</t>
        </is>
      </c>
      <c r="D7" s="20" t="inlineStr">
        <is>
          <t>Item given</t>
        </is>
      </c>
      <c r="E7" s="20" t="inlineStr">
        <is>
          <t>HSN</t>
        </is>
      </c>
      <c r="F7" s="20" t="inlineStr">
        <is>
          <t>Qty</t>
        </is>
      </c>
      <c r="G7" s="20" t="inlineStr">
        <is>
          <t>Unit</t>
        </is>
      </c>
      <c r="H7" s="20" t="inlineStr">
        <is>
          <t>Where the goods came from</t>
        </is>
      </c>
      <c r="I7" s="20" t="inlineStr">
        <is>
          <t>Purchase bill no. and date</t>
        </is>
      </c>
      <c r="J7" s="20" t="inlineStr">
        <is>
          <t>Supplier</t>
        </is>
      </c>
      <c r="K7" s="20" t="inlineStr">
        <is>
          <t>Cost for each unit, without GST</t>
        </is>
      </c>
      <c r="L7" s="20" t="inlineStr">
        <is>
          <t>Value given</t>
        </is>
      </c>
      <c r="M7" s="20" t="inlineStr">
        <is>
          <t>GST rate on purchase</t>
        </is>
      </c>
      <c r="N7" s="20" t="inlineStr">
        <is>
          <t>Input GST, calculated</t>
        </is>
      </c>
      <c r="O7" s="20" t="inlineStr">
        <is>
          <t>Input GST, your figure</t>
        </is>
      </c>
      <c r="P7" s="20" t="inlineStr">
        <is>
          <t>Input GST on these goods</t>
        </is>
      </c>
      <c r="Q7" s="20" t="inlineStr">
        <is>
          <t>Recipient type</t>
        </is>
      </c>
      <c r="R7" s="20" t="inlineStr">
        <is>
          <t>Recipient</t>
        </is>
      </c>
      <c r="S7" s="20" t="inlineStr">
        <is>
          <t>Occasion or offer</t>
        </is>
      </c>
      <c r="T7" s="20" t="inlineStr">
        <is>
          <t>Credit status</t>
        </is>
      </c>
      <c r="U7" s="20" t="inlineStr">
        <is>
          <t>Reversed in the return for</t>
        </is>
      </c>
      <c r="V7" s="20" t="inlineStr">
        <is>
          <t>Still to reverse</t>
        </is>
      </c>
      <c r="W7" s="20" t="inlineStr">
        <is>
          <t>Remarks</t>
        </is>
      </c>
    </row>
    <row r="8" ht="40" customHeight="1">
      <c r="B8" s="21" t="n">
        <v>1</v>
      </c>
      <c r="C8" s="17" t="n">
        <v>46314</v>
      </c>
      <c r="D8" s="15" t="inlineStr">
        <is>
          <t>Mixed dry fruit gift box, 500 g</t>
        </is>
      </c>
      <c r="E8" s="22" t="inlineStr">
        <is>
          <t>0813</t>
        </is>
      </c>
      <c r="F8" s="23" t="n">
        <v>40</v>
      </c>
      <c r="G8" s="23" t="inlineStr">
        <is>
          <t>Box</t>
        </is>
      </c>
      <c r="H8" s="15" t="inlineStr">
        <is>
          <t>Bought to give away</t>
        </is>
      </c>
      <c r="I8" s="15" t="inlineStr">
        <is>
          <t>PB/2217, 12-Oct-2026</t>
        </is>
      </c>
      <c r="J8" s="15" t="inlineStr">
        <is>
          <t>Dry fruit wholesaler</t>
        </is>
      </c>
      <c r="K8" s="24" t="n">
        <v>620</v>
      </c>
      <c r="L8" s="25">
        <f>IF(OR(F8="",K8=""),"",F8*K8)</f>
        <v/>
      </c>
      <c r="M8" s="26" t="n">
        <v>5</v>
      </c>
      <c r="N8" s="25">
        <f>IF(OR(L8="",M8="",H8="Made in-house"),"",L8*M8/100)</f>
        <v/>
      </c>
      <c r="O8" s="24" t="n"/>
      <c r="P8" s="27">
        <f>IF(O8&lt;&gt;"",O8,N8)</f>
        <v/>
      </c>
      <c r="Q8" s="15" t="inlineStr">
        <is>
          <t>Client or business contact</t>
        </is>
      </c>
      <c r="R8" s="15" t="inlineStr">
        <is>
          <t>Client firms, 40 (list kept with the order)</t>
        </is>
      </c>
      <c r="S8" s="15" t="inlineStr">
        <is>
          <t>Diwali gifting</t>
        </is>
      </c>
      <c r="T8" s="15" t="inlineStr">
        <is>
          <t>Not claimed</t>
        </is>
      </c>
      <c r="U8" s="22" t="n"/>
      <c r="V8" s="27">
        <f>IF(T8="","",IF(T8="Claimed, still to reverse",P8,0))</f>
        <v/>
      </c>
      <c r="W8" s="15" t="n"/>
    </row>
    <row r="9" ht="27" customHeight="1">
      <c r="B9" s="21" t="n">
        <v>2</v>
      </c>
      <c r="C9" s="17" t="n">
        <v>46319</v>
      </c>
      <c r="D9" s="15" t="inlineStr">
        <is>
          <t>Decorative candle set</t>
        </is>
      </c>
      <c r="E9" s="22" t="inlineStr">
        <is>
          <t>3406</t>
        </is>
      </c>
      <c r="F9" s="23" t="n">
        <v>150</v>
      </c>
      <c r="G9" s="23" t="inlineStr">
        <is>
          <t>Set</t>
        </is>
      </c>
      <c r="H9" s="15" t="inlineStr">
        <is>
          <t>Bought to give away</t>
        </is>
      </c>
      <c r="I9" s="15" t="inlineStr">
        <is>
          <t>PB/2231, 15-Oct-2026</t>
        </is>
      </c>
      <c r="J9" s="15" t="inlineStr">
        <is>
          <t>Candle supplier</t>
        </is>
      </c>
      <c r="K9" s="24" t="n">
        <v>85</v>
      </c>
      <c r="L9" s="25">
        <f>IF(OR(F9="",K9=""),"",F9*K9)</f>
        <v/>
      </c>
      <c r="M9" s="26" t="n">
        <v>5</v>
      </c>
      <c r="N9" s="25">
        <f>IF(OR(L9="",M9="",H9="Made in-house"),"",L9*M9/100)</f>
        <v/>
      </c>
      <c r="O9" s="24" t="n"/>
      <c r="P9" s="27">
        <f>IF(O9&lt;&gt;"",O9,N9)</f>
        <v/>
      </c>
      <c r="Q9" s="15" t="inlineStr">
        <is>
          <t>Customer, with a purchase</t>
        </is>
      </c>
      <c r="R9" s="15" t="inlineStr">
        <is>
          <t>Walk-in customers</t>
        </is>
      </c>
      <c r="S9" s="15" t="inlineStr">
        <is>
          <t>Free candle set with a purchase</t>
        </is>
      </c>
      <c r="T9" s="15" t="inlineStr">
        <is>
          <t>Claimed, still to reverse</t>
        </is>
      </c>
      <c r="U9" s="22" t="n"/>
      <c r="V9" s="27">
        <f>IF(T9="","",IF(T9="Claimed, still to reverse",P9,0))</f>
        <v/>
      </c>
      <c r="W9" s="15" t="n"/>
    </row>
    <row r="10" ht="27" customHeight="1">
      <c r="B10" s="21" t="n">
        <v>3</v>
      </c>
      <c r="C10" s="17" t="n">
        <v>46321</v>
      </c>
      <c r="D10" s="15" t="inlineStr">
        <is>
          <t>Wall calendar 2027</t>
        </is>
      </c>
      <c r="E10" s="22" t="inlineStr">
        <is>
          <t>4910</t>
        </is>
      </c>
      <c r="F10" s="23" t="n">
        <v>300</v>
      </c>
      <c r="G10" s="23" t="inlineStr">
        <is>
          <t>Nos</t>
        </is>
      </c>
      <c r="H10" s="15" t="inlineStr">
        <is>
          <t>Bought to give away</t>
        </is>
      </c>
      <c r="I10" s="15" t="inlineStr">
        <is>
          <t>PB/2198, 06-Oct-2026</t>
        </is>
      </c>
      <c r="J10" s="15" t="inlineStr">
        <is>
          <t>Printer</t>
        </is>
      </c>
      <c r="K10" s="24" t="n">
        <v>38</v>
      </c>
      <c r="L10" s="25">
        <f>IF(OR(F10="",K10=""),"",F10*K10)</f>
        <v/>
      </c>
      <c r="M10" s="26" t="n">
        <v>18</v>
      </c>
      <c r="N10" s="25">
        <f>IF(OR(L10="",M10="",H10="Made in-house"),"",L10*M10/100)</f>
        <v/>
      </c>
      <c r="O10" s="24" t="n"/>
      <c r="P10" s="27">
        <f>IF(O10&lt;&gt;"",O10,N10)</f>
        <v/>
      </c>
      <c r="Q10" s="15" t="inlineStr">
        <is>
          <t>Customer, with a purchase</t>
        </is>
      </c>
      <c r="R10" s="15" t="inlineStr">
        <is>
          <t>Walk-in customers</t>
        </is>
      </c>
      <c r="S10" s="15" t="inlineStr">
        <is>
          <t>Given at the counter</t>
        </is>
      </c>
      <c r="T10" s="15" t="inlineStr">
        <is>
          <t>Not claimed</t>
        </is>
      </c>
      <c r="U10" s="22" t="n"/>
      <c r="V10" s="27">
        <f>IF(T10="","",IF(T10="Claimed, still to reverse",P10,0))</f>
        <v/>
      </c>
      <c r="W10" s="15" t="n"/>
    </row>
    <row r="11" ht="53" customHeight="1">
      <c r="B11" s="21" t="n">
        <v>4</v>
      </c>
      <c r="C11" s="17" t="n">
        <v>46323</v>
      </c>
      <c r="D11" s="15" t="inlineStr">
        <is>
          <t>Assorted mithai box, 500 g</t>
        </is>
      </c>
      <c r="E11" s="22" t="inlineStr">
        <is>
          <t>2106</t>
        </is>
      </c>
      <c r="F11" s="23" t="n">
        <v>60</v>
      </c>
      <c r="G11" s="23" t="inlineStr">
        <is>
          <t>Box</t>
        </is>
      </c>
      <c r="H11" s="15" t="inlineStr">
        <is>
          <t>Made in-house</t>
        </is>
      </c>
      <c r="I11" s="15" t="n"/>
      <c r="J11" s="15" t="n"/>
      <c r="K11" s="24" t="n">
        <v>240</v>
      </c>
      <c r="L11" s="25">
        <f>IF(OR(F11="",K11=""),"",F11*K11)</f>
        <v/>
      </c>
      <c r="M11" s="26" t="n"/>
      <c r="N11" s="25">
        <f>IF(OR(L11="",M11="",H11="Made in-house"),"",L11*M11/100)</f>
        <v/>
      </c>
      <c r="O11" s="24" t="n">
        <v>612</v>
      </c>
      <c r="P11" s="27">
        <f>IF(O11&lt;&gt;"",O11,N11)</f>
        <v/>
      </c>
      <c r="Q11" s="15" t="inlineStr">
        <is>
          <t>Dealer or distributor</t>
        </is>
      </c>
      <c r="R11" s="15" t="inlineStr">
        <is>
          <t>Dealers, 60 (list kept with the dispatch note)</t>
        </is>
      </c>
      <c r="S11" s="15" t="inlineStr">
        <is>
          <t>Diwali gifting</t>
        </is>
      </c>
      <c r="T11" s="15" t="inlineStr">
        <is>
          <t>Claimed and reversed</t>
        </is>
      </c>
      <c r="U11" s="22" t="inlineStr">
        <is>
          <t>Oct-2026</t>
        </is>
      </c>
      <c r="V11" s="27">
        <f>IF(T11="","",IF(T11="Claimed, still to reverse",P11,0))</f>
        <v/>
      </c>
      <c r="W11" s="15" t="inlineStr">
        <is>
          <t>Input GST worked out by the accountant from the month's ingredient purchases</t>
        </is>
      </c>
    </row>
    <row r="12" ht="27" customHeight="1">
      <c r="B12" s="21" t="n">
        <v>5</v>
      </c>
      <c r="C12" s="17" t="n">
        <v>46325</v>
      </c>
      <c r="D12" s="15" t="inlineStr">
        <is>
          <t>Kaju katli, tasting pieces</t>
        </is>
      </c>
      <c r="E12" s="22" t="inlineStr">
        <is>
          <t>2106</t>
        </is>
      </c>
      <c r="F12" s="23" t="n">
        <v>6</v>
      </c>
      <c r="G12" s="23" t="inlineStr">
        <is>
          <t>Kg</t>
        </is>
      </c>
      <c r="H12" s="15" t="inlineStr">
        <is>
          <t>Made in-house</t>
        </is>
      </c>
      <c r="I12" s="15" t="n"/>
      <c r="J12" s="15" t="n"/>
      <c r="K12" s="24" t="n">
        <v>780</v>
      </c>
      <c r="L12" s="25">
        <f>IF(OR(F12="",K12=""),"",F12*K12)</f>
        <v/>
      </c>
      <c r="M12" s="26" t="n"/>
      <c r="N12" s="25">
        <f>IF(OR(L12="",M12="",H12="Made in-house"),"",L12*M12/100)</f>
        <v/>
      </c>
      <c r="O12" s="24" t="n">
        <v>196</v>
      </c>
      <c r="P12" s="27">
        <f>IF(O12&lt;&gt;"",O12,N12)</f>
        <v/>
      </c>
      <c r="Q12" s="15" t="inlineStr">
        <is>
          <t>Free sample</t>
        </is>
      </c>
      <c r="R12" s="15" t="inlineStr">
        <is>
          <t>Counter tasting</t>
        </is>
      </c>
      <c r="S12" s="15" t="inlineStr">
        <is>
          <t>Festive tasting counter</t>
        </is>
      </c>
      <c r="T12" s="15" t="inlineStr">
        <is>
          <t>Claimed, still to reverse</t>
        </is>
      </c>
      <c r="U12" s="22" t="n"/>
      <c r="V12" s="27">
        <f>IF(T12="","",IF(T12="Claimed, still to reverse",P12,0))</f>
        <v/>
      </c>
      <c r="W12" s="15" t="n"/>
    </row>
    <row r="13" ht="27" customHeight="1">
      <c r="B13" s="21" t="n">
        <v>6</v>
      </c>
      <c r="C13" s="17" t="n">
        <v>46328</v>
      </c>
      <c r="D13" s="15" t="inlineStr">
        <is>
          <t>Mixed dry fruit gift box, 1 kg</t>
        </is>
      </c>
      <c r="E13" s="22" t="inlineStr">
        <is>
          <t>0813</t>
        </is>
      </c>
      <c r="F13" s="23" t="n">
        <v>1</v>
      </c>
      <c r="G13" s="23" t="inlineStr">
        <is>
          <t>Box</t>
        </is>
      </c>
      <c r="H13" s="15" t="inlineStr">
        <is>
          <t>From stock held for sale</t>
        </is>
      </c>
      <c r="I13" s="15" t="inlineStr">
        <is>
          <t>PB/2217, 12-Oct-2026</t>
        </is>
      </c>
      <c r="J13" s="15" t="inlineStr">
        <is>
          <t>Dry fruit wholesaler</t>
        </is>
      </c>
      <c r="K13" s="24" t="n">
        <v>1450</v>
      </c>
      <c r="L13" s="25">
        <f>IF(OR(F13="",K13=""),"",F13*K13)</f>
        <v/>
      </c>
      <c r="M13" s="26" t="n">
        <v>5</v>
      </c>
      <c r="N13" s="25">
        <f>IF(OR(L13="",M13="",H13="Made in-house"),"",L13*M13/100)</f>
        <v/>
      </c>
      <c r="O13" s="24" t="n"/>
      <c r="P13" s="27">
        <f>IF(O13&lt;&gt;"",O13,N13)</f>
        <v/>
      </c>
      <c r="Q13" s="15" t="inlineStr">
        <is>
          <t>Employee</t>
        </is>
      </c>
      <c r="R13" s="15" t="inlineStr">
        <is>
          <t>E-03</t>
        </is>
      </c>
      <c r="S13" s="15" t="inlineStr">
        <is>
          <t>Diwali gift to staff</t>
        </is>
      </c>
      <c r="T13" s="15" t="inlineStr">
        <is>
          <t>Claimed, still to reverse</t>
        </is>
      </c>
      <c r="U13" s="22" t="n"/>
      <c r="V13" s="27">
        <f>IF(T13="","",IF(T13="Claimed, still to reverse",P13,0))</f>
        <v/>
      </c>
      <c r="W13" s="15" t="n"/>
    </row>
    <row r="14" ht="27" customHeight="1">
      <c r="B14" s="21" t="n">
        <v>7</v>
      </c>
      <c r="C14" s="17" t="n">
        <v>46328</v>
      </c>
      <c r="D14" s="15" t="inlineStr">
        <is>
          <t>Mixed dry fruit gift box, 1 kg</t>
        </is>
      </c>
      <c r="E14" s="22" t="inlineStr">
        <is>
          <t>0813</t>
        </is>
      </c>
      <c r="F14" s="23" t="n">
        <v>1</v>
      </c>
      <c r="G14" s="23" t="inlineStr">
        <is>
          <t>Box</t>
        </is>
      </c>
      <c r="H14" s="15" t="inlineStr">
        <is>
          <t>From stock held for sale</t>
        </is>
      </c>
      <c r="I14" s="15" t="inlineStr">
        <is>
          <t>PB/2217, 12-Oct-2026</t>
        </is>
      </c>
      <c r="J14" s="15" t="inlineStr">
        <is>
          <t>Dry fruit wholesaler</t>
        </is>
      </c>
      <c r="K14" s="24" t="n">
        <v>1450</v>
      </c>
      <c r="L14" s="25">
        <f>IF(OR(F14="",K14=""),"",F14*K14)</f>
        <v/>
      </c>
      <c r="M14" s="26" t="n">
        <v>5</v>
      </c>
      <c r="N14" s="25">
        <f>IF(OR(L14="",M14="",H14="Made in-house"),"",L14*M14/100)</f>
        <v/>
      </c>
      <c r="O14" s="24" t="n"/>
      <c r="P14" s="27">
        <f>IF(O14&lt;&gt;"",O14,N14)</f>
        <v/>
      </c>
      <c r="Q14" s="15" t="inlineStr">
        <is>
          <t>Employee</t>
        </is>
      </c>
      <c r="R14" s="15" t="inlineStr">
        <is>
          <t>E-07</t>
        </is>
      </c>
      <c r="S14" s="15" t="inlineStr">
        <is>
          <t>Diwali gift to staff</t>
        </is>
      </c>
      <c r="T14" s="15" t="inlineStr">
        <is>
          <t>Claimed, still to reverse</t>
        </is>
      </c>
      <c r="U14" s="22" t="n"/>
      <c r="V14" s="27">
        <f>IF(T14="","",IF(T14="Claimed, still to reverse",P14,0))</f>
        <v/>
      </c>
      <c r="W14" s="15" t="n"/>
    </row>
    <row r="15" ht="53" customHeight="1">
      <c r="B15" s="21" t="n">
        <v>8</v>
      </c>
      <c r="C15" s="17" t="n">
        <v>46328</v>
      </c>
      <c r="D15" s="15" t="inlineStr">
        <is>
          <t>Smartphone</t>
        </is>
      </c>
      <c r="E15" s="22" t="inlineStr">
        <is>
          <t>8517</t>
        </is>
      </c>
      <c r="F15" s="23" t="n">
        <v>1</v>
      </c>
      <c r="G15" s="23" t="inlineStr">
        <is>
          <t>Nos</t>
        </is>
      </c>
      <c r="H15" s="15" t="inlineStr">
        <is>
          <t>Bought to give away</t>
        </is>
      </c>
      <c r="I15" s="15" t="inlineStr">
        <is>
          <t>PB/2254, 29-Oct-2026</t>
        </is>
      </c>
      <c r="J15" s="15" t="inlineStr">
        <is>
          <t>Electronics dealer</t>
        </is>
      </c>
      <c r="K15" s="24" t="n">
        <v>52000</v>
      </c>
      <c r="L15" s="25">
        <f>IF(OR(F15="",K15=""),"",F15*K15)</f>
        <v/>
      </c>
      <c r="M15" s="26" t="n">
        <v>18</v>
      </c>
      <c r="N15" s="25">
        <f>IF(OR(L15="",M15="",H15="Made in-house"),"",L15*M15/100)</f>
        <v/>
      </c>
      <c r="O15" s="24" t="n"/>
      <c r="P15" s="27">
        <f>IF(O15&lt;&gt;"",O15,N15)</f>
        <v/>
      </c>
      <c r="Q15" s="15" t="inlineStr">
        <is>
          <t>Employee</t>
        </is>
      </c>
      <c r="R15" s="15" t="inlineStr">
        <is>
          <t>E-07</t>
        </is>
      </c>
      <c r="S15" s="15" t="inlineStr">
        <is>
          <t>Diwali gift to staff</t>
        </is>
      </c>
      <c r="T15" s="15" t="inlineStr">
        <is>
          <t>Not claimed</t>
        </is>
      </c>
      <c r="U15" s="22" t="n"/>
      <c r="V15" s="27">
        <f>IF(T15="","",IF(T15="Claimed, still to reverse",P15,0))</f>
        <v/>
      </c>
      <c r="W15" s="15" t="inlineStr">
        <is>
          <t>E-07 is now above 50,000 for the year. Sent to the accountant before the return</t>
        </is>
      </c>
    </row>
    <row r="16">
      <c r="B16" s="21" t="n">
        <v>9</v>
      </c>
      <c r="C16" s="17" t="n"/>
      <c r="D16" s="15" t="n"/>
      <c r="E16" s="22" t="n"/>
      <c r="F16" s="23" t="n"/>
      <c r="G16" s="23" t="n"/>
      <c r="H16" s="15" t="n"/>
      <c r="I16" s="15" t="n"/>
      <c r="J16" s="15" t="n"/>
      <c r="K16" s="24" t="n"/>
      <c r="L16" s="25">
        <f>IF(OR(F16="",K16=""),"",F16*K16)</f>
        <v/>
      </c>
      <c r="M16" s="26" t="n"/>
      <c r="N16" s="25">
        <f>IF(OR(L16="",M16="",H16="Made in-house"),"",L16*M16/100)</f>
        <v/>
      </c>
      <c r="O16" s="24" t="n"/>
      <c r="P16" s="27">
        <f>IF(O16&lt;&gt;"",O16,N16)</f>
        <v/>
      </c>
      <c r="Q16" s="15" t="n"/>
      <c r="R16" s="15" t="n"/>
      <c r="S16" s="15" t="n"/>
      <c r="T16" s="15" t="n"/>
      <c r="U16" s="22" t="n"/>
      <c r="V16" s="27">
        <f>IF(T16="","",IF(T16="Claimed, still to reverse",P16,0))</f>
        <v/>
      </c>
      <c r="W16" s="15" t="n"/>
    </row>
    <row r="17">
      <c r="B17" s="21" t="n">
        <v>10</v>
      </c>
      <c r="C17" s="17" t="n"/>
      <c r="D17" s="15" t="n"/>
      <c r="E17" s="22" t="n"/>
      <c r="F17" s="23" t="n"/>
      <c r="G17" s="23" t="n"/>
      <c r="H17" s="15" t="n"/>
      <c r="I17" s="15" t="n"/>
      <c r="J17" s="15" t="n"/>
      <c r="K17" s="24" t="n"/>
      <c r="L17" s="25">
        <f>IF(OR(F17="",K17=""),"",F17*K17)</f>
        <v/>
      </c>
      <c r="M17" s="26" t="n"/>
      <c r="N17" s="25">
        <f>IF(OR(L17="",M17="",H17="Made in-house"),"",L17*M17/100)</f>
        <v/>
      </c>
      <c r="O17" s="24" t="n"/>
      <c r="P17" s="27">
        <f>IF(O17&lt;&gt;"",O17,N17)</f>
        <v/>
      </c>
      <c r="Q17" s="15" t="n"/>
      <c r="R17" s="15" t="n"/>
      <c r="S17" s="15" t="n"/>
      <c r="T17" s="15" t="n"/>
      <c r="U17" s="22" t="n"/>
      <c r="V17" s="27">
        <f>IF(T17="","",IF(T17="Claimed, still to reverse",P17,0))</f>
        <v/>
      </c>
      <c r="W17" s="15" t="n"/>
    </row>
    <row r="18">
      <c r="B18" s="21" t="n">
        <v>11</v>
      </c>
      <c r="C18" s="17" t="n"/>
      <c r="D18" s="15" t="n"/>
      <c r="E18" s="22" t="n"/>
      <c r="F18" s="23" t="n"/>
      <c r="G18" s="23" t="n"/>
      <c r="H18" s="15" t="n"/>
      <c r="I18" s="15" t="n"/>
      <c r="J18" s="15" t="n"/>
      <c r="K18" s="24" t="n"/>
      <c r="L18" s="25">
        <f>IF(OR(F18="",K18=""),"",F18*K18)</f>
        <v/>
      </c>
      <c r="M18" s="26" t="n"/>
      <c r="N18" s="25">
        <f>IF(OR(L18="",M18="",H18="Made in-house"),"",L18*M18/100)</f>
        <v/>
      </c>
      <c r="O18" s="24" t="n"/>
      <c r="P18" s="27">
        <f>IF(O18&lt;&gt;"",O18,N18)</f>
        <v/>
      </c>
      <c r="Q18" s="15" t="n"/>
      <c r="R18" s="15" t="n"/>
      <c r="S18" s="15" t="n"/>
      <c r="T18" s="15" t="n"/>
      <c r="U18" s="22" t="n"/>
      <c r="V18" s="27">
        <f>IF(T18="","",IF(T18="Claimed, still to reverse",P18,0))</f>
        <v/>
      </c>
      <c r="W18" s="15" t="n"/>
    </row>
    <row r="19">
      <c r="B19" s="21" t="n">
        <v>12</v>
      </c>
      <c r="C19" s="17" t="n"/>
      <c r="D19" s="15" t="n"/>
      <c r="E19" s="22" t="n"/>
      <c r="F19" s="23" t="n"/>
      <c r="G19" s="23" t="n"/>
      <c r="H19" s="15" t="n"/>
      <c r="I19" s="15" t="n"/>
      <c r="J19" s="15" t="n"/>
      <c r="K19" s="24" t="n"/>
      <c r="L19" s="25">
        <f>IF(OR(F19="",K19=""),"",F19*K19)</f>
        <v/>
      </c>
      <c r="M19" s="26" t="n"/>
      <c r="N19" s="25">
        <f>IF(OR(L19="",M19="",H19="Made in-house"),"",L19*M19/100)</f>
        <v/>
      </c>
      <c r="O19" s="24" t="n"/>
      <c r="P19" s="27">
        <f>IF(O19&lt;&gt;"",O19,N19)</f>
        <v/>
      </c>
      <c r="Q19" s="15" t="n"/>
      <c r="R19" s="15" t="n"/>
      <c r="S19" s="15" t="n"/>
      <c r="T19" s="15" t="n"/>
      <c r="U19" s="22" t="n"/>
      <c r="V19" s="27">
        <f>IF(T19="","",IF(T19="Claimed, still to reverse",P19,0))</f>
        <v/>
      </c>
      <c r="W19" s="15" t="n"/>
    </row>
    <row r="20">
      <c r="B20" s="28" t="inlineStr">
        <is>
          <t xml:space="preserve">  TOTALS</t>
        </is>
      </c>
      <c r="C20" s="29" t="n"/>
      <c r="D20" s="29" t="n"/>
      <c r="E20" s="29" t="n"/>
      <c r="F20" s="29" t="n"/>
      <c r="G20" s="29" t="n"/>
      <c r="H20" s="29" t="n"/>
      <c r="I20" s="29" t="n"/>
      <c r="J20" s="29" t="n"/>
      <c r="K20" s="29" t="n"/>
      <c r="L20" s="30">
        <f>SUM(L8:L19)</f>
        <v/>
      </c>
      <c r="M20" s="31" t="n"/>
      <c r="N20" s="31" t="n"/>
      <c r="O20" s="31" t="n"/>
      <c r="P20" s="30">
        <f>SUM(P8:P19)</f>
        <v/>
      </c>
      <c r="Q20" s="31" t="n"/>
      <c r="R20" s="31" t="n"/>
      <c r="S20" s="31" t="n"/>
      <c r="T20" s="31" t="n"/>
      <c r="U20" s="31" t="n"/>
      <c r="V20" s="30">
        <f>SUM(V8:V19)</f>
        <v/>
      </c>
      <c r="W20" s="31" t="n"/>
    </row>
    <row r="21"/>
    <row r="22">
      <c r="E22" s="4" t="inlineStr">
        <is>
          <t xml:space="preserve">  STAFF GIFTS IN THIS EXAMPLE, AGAINST THE SCHEDULE I LIMIT</t>
        </is>
      </c>
      <c r="F22" s="39" t="n"/>
      <c r="G22" s="39" t="n"/>
      <c r="H22" s="39" t="n"/>
      <c r="I22" s="39" t="n"/>
      <c r="J22" s="39" t="n"/>
      <c r="K22" s="39" t="n"/>
      <c r="L22" s="39" t="n"/>
      <c r="M22" s="39" t="n"/>
      <c r="N22" s="39" t="n"/>
      <c r="O22" s="39" t="n"/>
      <c r="P22" s="39" t="n"/>
    </row>
    <row r="23">
      <c r="E23" s="13" t="inlineStr">
        <is>
          <t>Employee</t>
        </is>
      </c>
      <c r="F23" s="14" t="n"/>
      <c r="G23" s="40" t="inlineStr">
        <is>
          <t>Gifts</t>
        </is>
      </c>
      <c r="H23" s="40" t="inlineStr">
        <is>
          <t>Value in the year</t>
        </is>
      </c>
      <c r="I23" s="14" t="n"/>
      <c r="J23" s="40" t="inlineStr">
        <is>
          <t>Limit for each employee</t>
        </is>
      </c>
      <c r="K23" s="14" t="n"/>
      <c r="L23" s="13" t="inlineStr">
        <is>
          <t>Result</t>
        </is>
      </c>
      <c r="M23" s="14" t="n"/>
      <c r="N23" s="14" t="n"/>
      <c r="O23" s="14" t="n"/>
      <c r="P23" s="14" t="n"/>
    </row>
    <row r="24">
      <c r="E24" s="41" t="inlineStr">
        <is>
          <t>E-03</t>
        </is>
      </c>
      <c r="F24" s="48" t="n"/>
      <c r="G24" s="21">
        <f>COUNTIFS($Q$8:$Q$19,"Employee",$R$8:$R$19,E24)</f>
        <v/>
      </c>
      <c r="H24" s="25">
        <f>SUMIFS($L$8:$L$19,$Q$8:$Q$19,"Employee",$R$8:$R$19,E24)</f>
        <v/>
      </c>
      <c r="I24" s="48" t="n"/>
      <c r="J24" s="25" t="n">
        <v>50000</v>
      </c>
      <c r="K24" s="48" t="n"/>
      <c r="L24" s="35">
        <f>IF(H24&gt;J24,"Above the limit: ask your accountant","Within the limit")</f>
        <v/>
      </c>
      <c r="M24" s="48" t="n"/>
      <c r="N24" s="48" t="n"/>
      <c r="O24" s="48" t="n"/>
      <c r="P24" s="48" t="n"/>
    </row>
    <row r="25">
      <c r="E25" s="41" t="inlineStr">
        <is>
          <t>E-07</t>
        </is>
      </c>
      <c r="F25" s="48" t="n"/>
      <c r="G25" s="21">
        <f>COUNTIFS($Q$8:$Q$19,"Employee",$R$8:$R$19,E25)</f>
        <v/>
      </c>
      <c r="H25" s="25">
        <f>SUMIFS($L$8:$L$19,$Q$8:$Q$19,"Employee",$R$8:$R$19,E25)</f>
        <v/>
      </c>
      <c r="I25" s="48" t="n"/>
      <c r="J25" s="25" t="n">
        <v>50000</v>
      </c>
      <c r="K25" s="48" t="n"/>
      <c r="L25" s="35">
        <f>IF(H25&gt;J25,"Above the limit: ask your accountant","Within the limit")</f>
        <v/>
      </c>
      <c r="M25" s="48" t="n"/>
      <c r="N25" s="48" t="n"/>
      <c r="O25" s="48" t="n"/>
      <c r="P25" s="48" t="n"/>
    </row>
    <row r="26" ht="27" customHeight="1">
      <c r="E26" s="7" t="inlineStr">
        <is>
          <t>E-07 received a dry fruit box and a phone. Together they pass fifty thousand rupees, the figure in the proviso to entry 2 of Schedule I. The register does not decide what follows from that. It shows the accountant which rows to look at.</t>
        </is>
      </c>
      <c r="F26" s="38" t="n"/>
      <c r="G26" s="38" t="n"/>
      <c r="H26" s="38" t="n"/>
      <c r="I26" s="38" t="n"/>
      <c r="J26" s="38" t="n"/>
      <c r="K26" s="38" t="n"/>
      <c r="L26" s="38" t="n"/>
      <c r="M26" s="38" t="n"/>
      <c r="N26" s="38" t="n"/>
      <c r="O26" s="38" t="n"/>
      <c r="P26" s="38" t="n"/>
    </row>
    <row r="27"/>
    <row r="28">
      <c r="E28" s="32" t="inlineStr">
        <is>
          <t>General guidance on GST record keeping, not tax advice. Have your accountant confirm the credit position before a return is filed.</t>
        </is>
      </c>
      <c r="F28" s="33" t="n"/>
      <c r="G28" s="33" t="n"/>
      <c r="H28" s="33" t="n"/>
      <c r="I28" s="33" t="n"/>
      <c r="J28" s="33" t="n"/>
      <c r="K28" s="33" t="n"/>
      <c r="L28" s="33" t="n"/>
      <c r="M28" s="33" t="n"/>
      <c r="N28" s="33" t="n"/>
      <c r="O28" s="33" t="n"/>
      <c r="P28" s="33" t="n"/>
    </row>
    <row r="29">
      <c r="E29" s="9" t="inlineStr">
        <is>
          <t>Powered by Petpooja Invoice  |  getinvoice@petpooja.com  |  +91-92279 80766  |  www.petpooja.com</t>
        </is>
      </c>
    </row>
  </sheetData>
  <sheetProtection selectLockedCells="0" selectUnlockedCells="0" sheet="1" objects="0" insertRows="0" insertHyperlinks="1" autoFilter="1" scenarios="0" formatColumns="0" deleteColumns="1" insertColumns="1" pivotTables="1" deleteRows="0" formatCells="0" formatRows="0" sort="1"/>
  <mergeCells count="29">
    <mergeCell ref="E28:P28"/>
    <mergeCell ref="E24:F24"/>
    <mergeCell ref="E23:F23"/>
    <mergeCell ref="Q2:W2"/>
    <mergeCell ref="B20:K20"/>
    <mergeCell ref="Q6:S6"/>
    <mergeCell ref="E4:F4"/>
    <mergeCell ref="H25:I25"/>
    <mergeCell ref="E2:P2"/>
    <mergeCell ref="J24:K24"/>
    <mergeCell ref="L24:P24"/>
    <mergeCell ref="G4:I4"/>
    <mergeCell ref="E26:P26"/>
    <mergeCell ref="L23:P23"/>
    <mergeCell ref="T6:V6"/>
    <mergeCell ref="M4:O4"/>
    <mergeCell ref="J25:K25"/>
    <mergeCell ref="L25:P25"/>
    <mergeCell ref="E22:P22"/>
    <mergeCell ref="B6:L6"/>
    <mergeCell ref="E25:F25"/>
    <mergeCell ref="H24:I24"/>
    <mergeCell ref="Q4:W4"/>
    <mergeCell ref="M6:P6"/>
    <mergeCell ref="H23:I23"/>
    <mergeCell ref="J23:K23"/>
    <mergeCell ref="K4:L4"/>
    <mergeCell ref="B2:D2"/>
    <mergeCell ref="E29:P29"/>
  </mergeCells>
  <dataValidations count="11">
    <dataValidation sqref="P4" showDropDown="0" showInputMessage="1" showErrorMessage="1" allowBlank="0" errorTitle="Enter a date" error="Enter the first day of the financial year, for example 01-Apr-2026." promptTitle="Financial year" prompt="The first day of the financial year this file covers. The Staff Gift Tracker counts only gifts dated inside this year." type="date" operator="greaterThan">
      <formula1>36526</formula1>
    </dataValidation>
    <dataValidation sqref="C8:C19" showDropDown="0" showInputMessage="0" showErrorMessage="1" allowBlank="1" errorTitle="Enter a date" error="Enter the date the goods were given, for example 24-Oct-2026." type="date" operator="greaterThan">
      <formula1>36526</formula1>
    </dataValidation>
    <dataValidation sqref="F8:F19" showDropDown="0" showInputMessage="0" showErrorMessage="1" allowBlank="1" errorTitle="Quantity must be positive" error="Enter a quantity greater than zero." type="decimal" operator="greaterThan">
      <formula1>0</formula1>
    </dataValidation>
    <dataValidation sqref="G8:G19" showDropDown="0" showInputMessage="0" showErrorMessage="0" allowBlank="1" type="list">
      <formula1>Lists!$A$16:$A$24</formula1>
    </dataValidation>
    <dataValidation sqref="H8:H19" showDropDown="0" showInputMessage="0" showErrorMessage="0" allowBlank="1" type="list">
      <formula1>Lists!$A$2:$A$4</formula1>
    </dataValidation>
    <dataValidation sqref="K8:K19" showDropDown="0" showInputMessage="1" showErrorMessage="1" allowBlank="1" errorTitle="Cost cannot be negative" error="Enter what each unit cost you, without GST." promptTitle="Cost for each unit" prompt="What each unit cost you, without GST. For goods you made, your cost of making one." type="decimal" operator="greaterThanOrEqual">
      <formula1>0</formula1>
    </dataValidation>
    <dataValidation sqref="M8:M19" showDropDown="0" showInputMessage="1" showErrorMessage="0" allowBlank="1" promptTitle="GST rate on purchase" prompt="The rate printed on your purchase invoice. Leave blank for goods made in-house. You can type a rate that is not in the list." type="list">
      <formula1>Lists!$A$7:$A$13</formula1>
    </dataValidation>
    <dataValidation sqref="O8:O19" showDropDown="0" showInputMessage="1" showErrorMessage="1" allowBlank="1" errorTitle="Enter an amount" error="Enter the input GST in rupees, or leave it blank." promptTitle="Your figure" prompt="Leave blank to use the calculated figure. Type an amount here to replace it, for example the figure your accountant worked out for goods made in-house." type="decimal" operator="greaterThanOrEqual">
      <formula1>0</formula1>
    </dataValidation>
    <dataValidation sqref="Q8:Q19" showDropDown="0" showInputMessage="0" showErrorMessage="0" allowBlank="1" type="list">
      <formula1>Lists!$A$27:$A$32</formula1>
    </dataValidation>
    <dataValidation sqref="R8:R19" showDropDown="0" showInputMessage="1" showErrorMessage="0" allowBlank="1" promptTitle="Recipient" prompt="Staff: name or code, exactly as on the Staff Gift Tracker. Clients and dealers: the business name. Customers: write Walk-in customers, not names."/>
    <dataValidation sqref="T8:T19" showDropDown="0" showInputMessage="0" showErrorMessage="0" allowBlank="1" type="list">
      <formula1>Lists!$A$35:$A$38</formula1>
    </dataValidation>
  </dataValidations>
  <pageMargins left="0.3" right="0.3" top="0.4" bottom="0.4" header="0.5" footer="0.5"/>
  <pageSetup orientation="landscape" paperSize="9" scale="72" fitToHeight="0" fitToWidth="1"/>
  <colBreaks count="1" manualBreakCount="1">
    <brk id="16" min="0" max="16383" man="1"/>
  </colBreaks>
</worksheet>
</file>

<file path=xl/worksheets/sheet6.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3" customWidth="1" min="1" max="1"/>
    <col width="26" customWidth="1" min="2" max="2"/>
    <col width="78" customWidth="1" min="3" max="3"/>
    <col width="34" customWidth="1" min="4" max="4"/>
    <col width="3" customWidth="1" min="5" max="5"/>
  </cols>
  <sheetData>
    <row r="1"/>
    <row r="2">
      <c r="B2" s="1" t="inlineStr">
        <is>
          <t>Rule Reference</t>
        </is>
      </c>
    </row>
    <row r="3">
      <c r="B3" s="2" t="inlineStr">
        <is>
          <t>The provisions behind this register, quoted so you can check them</t>
        </is>
      </c>
    </row>
    <row r="4"/>
    <row r="5" ht="27" customHeight="1">
      <c r="B5" s="5" t="inlineStr">
        <is>
          <t>Quoted from the CGST Act, 2017 and the CGST Rules, 2017 on the CBIC tax information portal, and from Circulars No. 92/11/2019-GST and 172/04/2022-GST at cbic-gst.gov.in, all read on 12-Oct-2026. Where a quotation is shortened, the gap is marked with three dots.</t>
        </is>
      </c>
    </row>
    <row r="6"/>
    <row r="7">
      <c r="B7" s="20" t="inlineStr">
        <is>
          <t>Provision</t>
        </is>
      </c>
      <c r="C7" s="20" t="inlineStr">
        <is>
          <t>What it says</t>
        </is>
      </c>
      <c r="D7" s="20" t="inlineStr">
        <is>
          <t>What it means for the register</t>
        </is>
      </c>
    </row>
    <row r="8" ht="80" customHeight="1">
      <c r="B8" s="51" t="inlineStr">
        <is>
          <t>Rule 56(2)</t>
        </is>
      </c>
      <c r="C8" s="52" t="inlineStr">
        <is>
          <t>Every registered person, other than a person paying tax under section 10, shall maintain the accounts of stock in respect of goods received and supplied by him, and such accounts shall contain particulars of the opening balance, receipt, supply, goods lost, stolen, destroyed, written off or disposed of by way of gift or free sample and the balance of stock including raw materials, finished goods, scrap and wastage thereof.</t>
        </is>
      </c>
      <c r="D8" s="52" t="inlineStr">
        <is>
          <t>Gifts and free samples are named. A giveaway is a stock movement that has to be written down.</t>
        </is>
      </c>
    </row>
    <row r="9" ht="53" customHeight="1">
      <c r="B9" s="51" t="inlineStr">
        <is>
          <t>Section 17(5)(h)</t>
        </is>
      </c>
      <c r="C9" s="52" t="inlineStr">
        <is>
          <t>Notwithstanding anything contained in sub-section (1) of section 16 and sub-section (1) of section 18, input tax credit shall not be available in respect of the following, namely: ... (h) goods lost, stolen, destroyed, written off or disposed of by way of gift or free samples.</t>
        </is>
      </c>
      <c r="D9" s="52" t="inlineStr">
        <is>
          <t>The credit on gift stock is blocked. The credit status column records what you did about it.</t>
        </is>
      </c>
    </row>
    <row r="10" ht="40" customHeight="1">
      <c r="B10" s="51" t="inlineStr">
        <is>
          <t>Section 35(1)</t>
        </is>
      </c>
      <c r="C10" s="52" t="inlineStr">
        <is>
          <t>Every registered person shall keep and maintain, at his principal place of business, as mentioned in the certificate of registration, a true and correct account of ... (c) stock of goods; (d) input tax credit availed ...</t>
        </is>
      </c>
      <c r="D10" s="52" t="inlineStr">
        <is>
          <t>Stock and the credit taken on it are both accounts you must keep.</t>
        </is>
      </c>
    </row>
    <row r="11" ht="80" customHeight="1">
      <c r="B11" s="51" t="inlineStr">
        <is>
          <t>Section 35(6)</t>
        </is>
      </c>
      <c r="C11" s="52" t="inlineStr">
        <is>
          <t>Subject to the provisions of clause (h) of sub-section (5) of section 17, where the registered person fails to account for the goods or services or both in accordance with the provisions of sub-section (1), the proper officer shall determine the amount of tax payable on the goods or services or both that are not accounted for, as if such goods or services or both had been supplied by such person ...</t>
        </is>
      </c>
      <c r="D11" s="52" t="inlineStr">
        <is>
          <t>Why the record matters. Goods that are not accounted for can be taxed as if they were supplied.</t>
        </is>
      </c>
    </row>
    <row r="12" ht="66" customHeight="1">
      <c r="B12" s="51" t="inlineStr">
        <is>
          <t>Section 36</t>
        </is>
      </c>
      <c r="C12" s="52" t="inlineStr">
        <is>
          <t>Every registered person required to keep and maintain books of account or other records in accordance with the provisions of sub-section (1) of section 35 shall retain them until the expiry of seventy-two months from the due date of furnishing of annual return for the year pertaining to such accounts and records ...</t>
        </is>
      </c>
      <c r="D12" s="52" t="inlineStr">
        <is>
          <t>Keep each year's register for seventy-two months from the due date of that year's annual return, and longer if a proceeding is pending.</t>
        </is>
      </c>
    </row>
    <row r="13" ht="80" customHeight="1">
      <c r="B13" s="51" t="inlineStr">
        <is>
          <t>Rule 56(8)</t>
        </is>
      </c>
      <c r="C13" s="52" t="inlineStr">
        <is>
          <t>Any entry in registers, accounts and documents shall not be erased, effaced or overwritten, and all incorrect entries, otherwise than those of clerical nature, shall be scored out under attestation and thereafter the correct entry shall be recorded and where the registers and other documents are maintained electronically, a log of every entry edited or deleted shall be maintained.</t>
        </is>
      </c>
      <c r="D13" s="52" t="inlineStr">
        <is>
          <t>Do not type over a wrong entry. A spreadsheet keeps no log by itself, so explain corrections in Remarks.</t>
        </is>
      </c>
    </row>
    <row r="14" ht="53" customHeight="1">
      <c r="B14" s="51" t="inlineStr">
        <is>
          <t>Section 7(1)(a)</t>
        </is>
      </c>
      <c r="C14" s="52" t="inlineStr">
        <is>
          <t>"supply" includes ... (a) all forms of supply of goods or services or both such as sale, transfer, barter, exchange, licence, rental, lease or disposal made or agreed to be made for a consideration by a person in the course or furtherance of business.</t>
        </is>
      </c>
      <c r="D14" s="52" t="inlineStr">
        <is>
          <t>A gift given for no consideration is outside this, which is why no GST is charged on it.</t>
        </is>
      </c>
    </row>
    <row r="15" ht="93" customHeight="1">
      <c r="B15" s="51" t="inlineStr">
        <is>
          <t>Schedule I, entries 1 and 2</t>
        </is>
      </c>
      <c r="C15" s="52" t="inlineStr">
        <is>
          <t>(1) Permanent transfer or disposal of business assets where input tax credit has been availed on such assets. (2) Supply of goods or services or both between related persons or between distinct persons as specified in section 25, when made in the course or furtherance of business: Provided that gifts not exceeding fifty thousand rupees in value in a financial year by an employer to an employee shall not be treated as supply of goods or services or both.</t>
        </is>
      </c>
      <c r="D15" s="52" t="inlineStr">
        <is>
          <t>The two cases where a giveaway is treated as a supply even though nothing was charged. The Staff Gift Tracker watches the second.</t>
        </is>
      </c>
    </row>
    <row r="16" ht="40" customHeight="1">
      <c r="B16" s="51" t="inlineStr">
        <is>
          <t>Circular 92/11/2019, para A(i)</t>
        </is>
      </c>
      <c r="C16" s="52" t="inlineStr">
        <is>
          <t>... the goods or services or both which are supplied free of cost (without any consideration) shall not be treated as 'supply' under GST (except in case of activities mentioned in Schedule I of the said Act).</t>
        </is>
      </c>
      <c r="D16" s="52" t="inlineStr">
        <is>
          <t>Free gift or sample: not a supply, unless Schedule I applies.</t>
        </is>
      </c>
    </row>
    <row r="17" ht="80" customHeight="1">
      <c r="B17" s="51" t="inlineStr">
        <is>
          <t>Circular 92/11/2019, para A(ii)</t>
        </is>
      </c>
      <c r="C17" s="52" t="inlineStr">
        <is>
          <t>... input tax credit shall not be available to the supplier on the inputs, input services and capital goods to the extent they are used in relation to the gifts or free samples distributed without any consideration. However, where the activity of distribution of gifts or free samples falls within the scope of 'supply' on account of the provisions contained in Schedule I of the said Act, the supplier would be eligible to avail of the ITC.</t>
        </is>
      </c>
      <c r="D17" s="52" t="inlineStr">
        <is>
          <t>The block reaches the inputs of goods you made yourself. Where Schedule I makes the gift a supply, the circular says credit is available, which is why that status is on the list.</t>
        </is>
      </c>
    </row>
    <row r="18" ht="80" customHeight="1">
      <c r="B18" s="51" t="inlineStr">
        <is>
          <t>Circular 172/04/2022, para 5</t>
        </is>
      </c>
      <c r="C18" s="52" t="inlineStr">
        <is>
          <t>... perquisites provided by the employer to the employee in terms of contractual agreement entered into between the employer and the employee, will not be subjected to GST when the same are provided in terms of the contract between the employer and employee.</t>
        </is>
      </c>
      <c r="D18" s="52" t="inlineStr">
        <is>
          <t>Something an employee is owed under their contract is not a gift. Passing fifty thousand rupees does not by itself mean GST is due, which is why the tracker says ask.</t>
        </is>
      </c>
    </row>
    <row r="19"/>
    <row r="20" ht="40" customHeight="1">
      <c r="B20" s="5" t="inlineStr">
        <is>
          <t>Sources: CGST Act 2017 and CGST Rules 2017, taxinformation.cbic.gov.in HTML repository. Circular No. 92/11/2019-GST dated 07-Mar-2019, cbic-gst.gov.in/pdf/circular-cgst-92.pdf. Circular No. 172/04/2022-GST dated 06-Jul-2022, cbic-gst.gov.in/pdf/Circular-172-04-2022-GST.pdf. All read 12-Oct-2026.</t>
        </is>
      </c>
    </row>
    <row r="21">
      <c r="B21" s="8" t="inlineStr">
        <is>
          <t>General guidance, not tax advice. Statutory text is quoted for reference and may be amended after the date above.</t>
        </is>
      </c>
      <c r="C21" s="33" t="n"/>
      <c r="D21" s="33" t="n"/>
    </row>
    <row r="22"/>
    <row r="23">
      <c r="B23" s="9" t="inlineStr">
        <is>
          <t>Powered by Petpooja Invoice  |  getinvoice@petpooja.com  |  +91-92279 80766  |  www.petpooja.com</t>
        </is>
      </c>
    </row>
  </sheetData>
  <sheetProtection selectLockedCells="0" selectUnlockedCells="0" sheet="1" objects="0" insertRows="0" insertHyperlinks="1" autoFilter="1" scenarios="0" formatColumns="0" deleteColumns="1" insertColumns="1" pivotTables="1" deleteRows="0" formatCells="0" formatRows="0" sort="1"/>
  <mergeCells count="6">
    <mergeCell ref="B3:D3"/>
    <mergeCell ref="B5:D5"/>
    <mergeCell ref="B23:D23"/>
    <mergeCell ref="B21:D21"/>
    <mergeCell ref="B2:D2"/>
    <mergeCell ref="B20:D20"/>
  </mergeCells>
  <pageMargins left="0.3" right="0.3" top="0.4" bottom="0.4"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sheetPr>
  <dimension ref="A1:A38"/>
  <sheetViews>
    <sheetView workbookViewId="0">
      <selection activeCell="A1" sqref="A1"/>
    </sheetView>
  </sheetViews>
  <sheetFormatPr baseColWidth="8" defaultRowHeight="15"/>
  <cols>
    <col width="46" customWidth="1" min="1" max="1"/>
  </cols>
  <sheetData>
    <row r="1">
      <c r="A1" s="4" t="inlineStr">
        <is>
          <t>Where the goods came from</t>
        </is>
      </c>
    </row>
    <row r="2">
      <c r="A2" s="41" t="inlineStr">
        <is>
          <t>Bought to give away</t>
        </is>
      </c>
    </row>
    <row r="3">
      <c r="A3" s="41" t="inlineStr">
        <is>
          <t>From stock held for sale</t>
        </is>
      </c>
    </row>
    <row r="4">
      <c r="A4" s="41" t="inlineStr">
        <is>
          <t>Made in-house</t>
        </is>
      </c>
    </row>
    <row r="6">
      <c r="A6" s="4" t="inlineStr">
        <is>
          <t>GST rate %</t>
        </is>
      </c>
    </row>
    <row r="7">
      <c r="A7" s="41" t="n">
        <v>0</v>
      </c>
    </row>
    <row r="8">
      <c r="A8" s="41" t="n">
        <v>0.25</v>
      </c>
    </row>
    <row r="9">
      <c r="A9" s="41" t="n">
        <v>1.5</v>
      </c>
    </row>
    <row r="10">
      <c r="A10" s="41" t="n">
        <v>3</v>
      </c>
    </row>
    <row r="11">
      <c r="A11" s="41" t="n">
        <v>5</v>
      </c>
    </row>
    <row r="12">
      <c r="A12" s="41" t="n">
        <v>18</v>
      </c>
    </row>
    <row r="13">
      <c r="A13" s="41" t="n">
        <v>40</v>
      </c>
    </row>
    <row r="15">
      <c r="A15" s="4" t="inlineStr">
        <is>
          <t>Unit</t>
        </is>
      </c>
    </row>
    <row r="16">
      <c r="A16" s="41" t="inlineStr">
        <is>
          <t>Nos</t>
        </is>
      </c>
    </row>
    <row r="17">
      <c r="A17" s="41" t="inlineStr">
        <is>
          <t>Pcs</t>
        </is>
      </c>
    </row>
    <row r="18">
      <c r="A18" s="41" t="inlineStr">
        <is>
          <t>Box</t>
        </is>
      </c>
    </row>
    <row r="19">
      <c r="A19" s="41" t="inlineStr">
        <is>
          <t>Kg</t>
        </is>
      </c>
    </row>
    <row r="20">
      <c r="A20" s="41" t="inlineStr">
        <is>
          <t>Gm</t>
        </is>
      </c>
    </row>
    <row r="21">
      <c r="A21" s="41" t="inlineStr">
        <is>
          <t>Ltr</t>
        </is>
      </c>
    </row>
    <row r="22">
      <c r="A22" s="41" t="inlineStr">
        <is>
          <t>Pkt</t>
        </is>
      </c>
    </row>
    <row r="23">
      <c r="A23" s="41" t="inlineStr">
        <is>
          <t>Set</t>
        </is>
      </c>
    </row>
    <row r="24">
      <c r="A24" s="41" t="inlineStr">
        <is>
          <t>Dozen</t>
        </is>
      </c>
    </row>
    <row r="26">
      <c r="A26" s="4" t="inlineStr">
        <is>
          <t>Recipient type</t>
        </is>
      </c>
    </row>
    <row r="27">
      <c r="A27" s="41" t="inlineStr">
        <is>
          <t>Customer, with a purchase</t>
        </is>
      </c>
    </row>
    <row r="28">
      <c r="A28" s="41" t="inlineStr">
        <is>
          <t>Client or business contact</t>
        </is>
      </c>
    </row>
    <row r="29">
      <c r="A29" s="41" t="inlineStr">
        <is>
          <t>Dealer or distributor</t>
        </is>
      </c>
    </row>
    <row r="30">
      <c r="A30" s="41" t="inlineStr">
        <is>
          <t>Employee</t>
        </is>
      </c>
    </row>
    <row r="31">
      <c r="A31" s="41" t="inlineStr">
        <is>
          <t>Free sample</t>
        </is>
      </c>
    </row>
    <row r="32">
      <c r="A32" s="41" t="inlineStr">
        <is>
          <t>Other</t>
        </is>
      </c>
    </row>
    <row r="34">
      <c r="A34" s="4" t="inlineStr">
        <is>
          <t>Credit status</t>
        </is>
      </c>
    </row>
    <row r="35">
      <c r="A35" s="41" t="inlineStr">
        <is>
          <t>Not claimed</t>
        </is>
      </c>
    </row>
    <row r="36">
      <c r="A36" s="41" t="inlineStr">
        <is>
          <t>Claimed, still to reverse</t>
        </is>
      </c>
    </row>
    <row r="37">
      <c r="A37" s="41" t="inlineStr">
        <is>
          <t>Claimed and reversed</t>
        </is>
      </c>
    </row>
    <row r="38">
      <c r="A38" s="41" t="inlineStr">
        <is>
          <t>Treated as a supply (Schedule 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2026-10-12T07:18:54Z</dcterms:created>
  <dcterms:modified xmlns:dcterms="http://purl.org/dc/terms/" xmlns:xsi="http://www.w3.org/2001/XMLSchema-instance" xsi:type="dcterms:W3CDTF">2026-10-12T07:18:55Z</dcterms:modified>
</cp:coreProperties>
</file>